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yna\Downloads\"/>
    </mc:Choice>
  </mc:AlternateContent>
  <xr:revisionPtr revIDLastSave="0" documentId="13_ncr:1_{08CFD27B-BD60-4531-9680-9185CFC19814}" xr6:coauthVersionLast="47" xr6:coauthVersionMax="47" xr10:uidLastSave="{00000000-0000-0000-0000-000000000000}"/>
  <bookViews>
    <workbookView xWindow="28680" yWindow="-120" windowWidth="29040" windowHeight="16440" activeTab="1" xr2:uid="{A3D43556-96B9-4378-9B2B-0DD6D3A23258}"/>
  </bookViews>
  <sheets>
    <sheet name="TAPADOS Y SÁNDWICHS" sheetId="1" r:id="rId1"/>
    <sheet name="COCKTAIL" sheetId="2" r:id="rId2"/>
    <sheet name="MANUAL USO PLANTILLA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9" i="2" l="1"/>
  <c r="G118" i="2"/>
  <c r="G119" i="2"/>
  <c r="G120" i="2"/>
  <c r="G121" i="2"/>
  <c r="G122" i="2"/>
  <c r="G123" i="2"/>
  <c r="G124" i="2"/>
  <c r="G125" i="2"/>
  <c r="G126" i="2"/>
  <c r="G112" i="2"/>
  <c r="G113" i="2"/>
  <c r="G111" i="2"/>
  <c r="G104" i="2"/>
  <c r="G105" i="2"/>
  <c r="G106" i="2"/>
  <c r="G102" i="2"/>
  <c r="G94" i="2"/>
  <c r="G95" i="2"/>
  <c r="G96" i="2"/>
  <c r="G97" i="2"/>
  <c r="G98" i="2"/>
  <c r="G93" i="2"/>
  <c r="G86" i="2"/>
  <c r="G87" i="2"/>
  <c r="G88" i="2"/>
  <c r="G89" i="2"/>
  <c r="G85" i="2"/>
  <c r="G79" i="2"/>
  <c r="G80" i="2"/>
  <c r="G81" i="2"/>
  <c r="G82" i="2"/>
  <c r="E73" i="2"/>
  <c r="C73" i="2" s="1"/>
  <c r="E72" i="2"/>
  <c r="C72" i="2" s="1"/>
  <c r="G72" i="2" s="1"/>
  <c r="E71" i="2"/>
  <c r="C71" i="2" s="1"/>
  <c r="E70" i="2"/>
  <c r="C70" i="2" s="1"/>
  <c r="E69" i="2"/>
  <c r="C69" i="2" s="1"/>
  <c r="G69" i="2" s="1"/>
  <c r="G46" i="2"/>
  <c r="G47" i="2"/>
  <c r="G48" i="2"/>
  <c r="G49" i="2"/>
  <c r="G36" i="2"/>
  <c r="G37" i="2"/>
  <c r="G38" i="2"/>
  <c r="G39" i="2"/>
  <c r="G40" i="2"/>
  <c r="G41" i="2"/>
  <c r="G35" i="2"/>
  <c r="G28" i="2"/>
  <c r="G29" i="2"/>
  <c r="G30" i="2"/>
  <c r="G31" i="2"/>
  <c r="G27" i="2"/>
  <c r="G13" i="2"/>
  <c r="G14" i="2"/>
  <c r="G15" i="2"/>
  <c r="G16" i="2"/>
  <c r="G17" i="2"/>
  <c r="G18" i="2"/>
  <c r="G19" i="2"/>
  <c r="G20" i="2"/>
  <c r="G21" i="2"/>
  <c r="G22" i="2"/>
  <c r="G23" i="2"/>
  <c r="I83" i="1"/>
  <c r="I84" i="1"/>
  <c r="I85" i="1"/>
  <c r="I86" i="1"/>
  <c r="I82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63" i="1"/>
  <c r="I55" i="1"/>
  <c r="I56" i="1"/>
  <c r="I57" i="1"/>
  <c r="I58" i="1"/>
  <c r="I59" i="1"/>
  <c r="I54" i="1"/>
  <c r="I44" i="1"/>
  <c r="I45" i="1"/>
  <c r="I46" i="1"/>
  <c r="I47" i="1"/>
  <c r="I48" i="1"/>
  <c r="I49" i="1"/>
  <c r="I50" i="1"/>
  <c r="I43" i="1"/>
  <c r="I34" i="1"/>
  <c r="I35" i="1"/>
  <c r="I36" i="1"/>
  <c r="I37" i="1"/>
  <c r="I38" i="1"/>
  <c r="I39" i="1"/>
  <c r="I33" i="1"/>
  <c r="I25" i="1"/>
  <c r="I26" i="1"/>
  <c r="I27" i="1"/>
  <c r="I28" i="1"/>
  <c r="I29" i="1"/>
  <c r="I24" i="1"/>
  <c r="I16" i="1"/>
  <c r="I17" i="1"/>
  <c r="I18" i="1"/>
  <c r="I19" i="1"/>
  <c r="I20" i="1"/>
  <c r="I15" i="1"/>
  <c r="C117" i="2"/>
  <c r="G117" i="2" s="1"/>
  <c r="C107" i="2"/>
  <c r="G107" i="2" s="1"/>
  <c r="E103" i="2"/>
  <c r="G103" i="2" s="1"/>
  <c r="E78" i="2"/>
  <c r="G78" i="2" s="1"/>
  <c r="E77" i="2"/>
  <c r="G77" i="2" s="1"/>
  <c r="E65" i="2"/>
  <c r="G65" i="2" s="1"/>
  <c r="E64" i="2"/>
  <c r="G64" i="2" s="1"/>
  <c r="E63" i="2"/>
  <c r="G63" i="2" s="1"/>
  <c r="E62" i="2"/>
  <c r="G62" i="2" s="1"/>
  <c r="E61" i="2"/>
  <c r="G61" i="2" s="1"/>
  <c r="E60" i="2"/>
  <c r="G60" i="2" s="1"/>
  <c r="E59" i="2"/>
  <c r="G59" i="2" s="1"/>
  <c r="E58" i="2"/>
  <c r="G58" i="2" s="1"/>
  <c r="E54" i="2"/>
  <c r="G54" i="2" s="1"/>
  <c r="E53" i="2"/>
  <c r="G53" i="2" s="1"/>
  <c r="E52" i="2"/>
  <c r="G52" i="2" s="1"/>
  <c r="E51" i="2"/>
  <c r="G51" i="2" s="1"/>
  <c r="E50" i="2"/>
  <c r="G50" i="2" s="1"/>
  <c r="E45" i="2"/>
  <c r="G45" i="2" s="1"/>
  <c r="C12" i="2"/>
  <c r="G12" i="2" s="1"/>
  <c r="G71" i="2" l="1"/>
  <c r="G70" i="2"/>
  <c r="G73" i="2"/>
  <c r="F90" i="1"/>
  <c r="F93" i="1" s="1"/>
  <c r="E132" i="2" l="1"/>
  <c r="E135" i="2" s="1"/>
</calcChain>
</file>

<file path=xl/sharedStrings.xml><?xml version="1.0" encoding="utf-8"?>
<sst xmlns="http://schemas.openxmlformats.org/spreadsheetml/2006/main" count="372" uniqueCount="200">
  <si>
    <t>TAPADO</t>
  </si>
  <si>
    <t>MEDIANO</t>
  </si>
  <si>
    <t>GRANDE</t>
  </si>
  <si>
    <t>POLLO</t>
  </si>
  <si>
    <t>Ave miga simple (aceitunas, ciboulette, sólo mayonesa, pimentón)</t>
  </si>
  <si>
    <t>Ave en triple miga (aceitunas, ciboulette, sólo mayonesa, pimentón)</t>
  </si>
  <si>
    <t>Pasta de pollo con suaves toques de queso azul, tomates asados y lechuga.</t>
  </si>
  <si>
    <t>Filete de pechuga a la plancha con tocino, tomate, lechuga, alioli.</t>
  </si>
  <si>
    <t>Pasta de pechuga de pollo con pepinillos, alcaparras, perejil, mayonesa, mix verde</t>
  </si>
  <si>
    <t>Pechuga de pollo desmechada al curry, tomates asados, mix verde, palta.</t>
  </si>
  <si>
    <t>CERDO</t>
  </si>
  <si>
    <t>Jamón y queso</t>
  </si>
  <si>
    <t>Jamón, queso, palmito, eneldo.</t>
  </si>
  <si>
    <t>Jamón serrano, berenjenas asadas, pesto, pimiento asado, queso crema de cabra.</t>
  </si>
  <si>
    <t>Jamón serrano, tapenade de aceitunas, tomates asados</t>
  </si>
  <si>
    <t>Lomito Italiano</t>
  </si>
  <si>
    <t>Pulled pork con salsa BBQ acompañado de coleslaw</t>
  </si>
  <si>
    <t>PESCADO</t>
  </si>
  <si>
    <t>Merluza frita con ensalada chilena.</t>
  </si>
  <si>
    <t>Salmón ó Trucha, queso crema, pepino dill</t>
  </si>
  <si>
    <t>Salmón ó Trucha, queso crema, rúcula, palta</t>
  </si>
  <si>
    <t>Salmón ó Trucha, queso crema, ciboulette, palta</t>
  </si>
  <si>
    <t>Salmón ó Trucha, queso crema, palta, pepino, tomate, toques de cebolla morada</t>
  </si>
  <si>
    <t>Molde tostado triple con cangrejo, tomate, lechuga, láminas de pepino.</t>
  </si>
  <si>
    <t>VACUNO</t>
  </si>
  <si>
    <t>Roast beef, palta, tomate, mix verde, alioli</t>
  </si>
  <si>
    <t>Roast Beef, lechuga, tomates deshidratados, con aderezo de queso azul</t>
  </si>
  <si>
    <t>Mechada queso.</t>
  </si>
  <si>
    <t>Mechada, queso cheddar, cebolla caramelizada, salsa BBQ</t>
  </si>
  <si>
    <t>Mechada italiana</t>
  </si>
  <si>
    <t>Mini hamburguesa casera Italiana con mayonesa</t>
  </si>
  <si>
    <t>Mini hamburguesa casera 3 quesos</t>
  </si>
  <si>
    <t>Mini hamburguesa casera con cebolla morada, pepino dill, tomate, alioli</t>
  </si>
  <si>
    <t>Croquetas de legumbres, mix verde, tomates asados, brotes, con salsa de yogurt/curry.</t>
  </si>
  <si>
    <t>Queso crema, champiñones salteados, lechuga, tomates asados</t>
  </si>
  <si>
    <t>Queso fresco, tomate asado, aceitunas, salsa de albahaca</t>
  </si>
  <si>
    <t>Queso mantecoso + pepino + tomates asados al ajillo y salsa al eneldo</t>
  </si>
  <si>
    <t>Queso crema de cabra, tomate asado, salsa de albahaca.</t>
  </si>
  <si>
    <t>Hummus, zanahorias y betarragas ralladas, hojas de espinacas, palta.</t>
  </si>
  <si>
    <t>Berenjenas asadas, pesto, pimiento asado, queso crema vegano, mozzarella vegano.</t>
  </si>
  <si>
    <t>Base de Mayonesa Vegana de garbanzos, Tofu al curry, espinacas salteadas con toques de jengibre, tomates asados.</t>
  </si>
  <si>
    <t>Lechuga, zapallo camote asado, pepino, repollo morado, brotes, palta, mayonesa vegana.</t>
  </si>
  <si>
    <t>Palta, red-chili + tomates deshidratados, tomillo, berros, zapallo italiano laminado, ricotta vegana.</t>
  </si>
  <si>
    <t>Tofu a la plancha con lechuga, tomate, palta, Mayonesa vegana.</t>
  </si>
  <si>
    <t>SALSAS</t>
  </si>
  <si>
    <t>250 ml</t>
  </si>
  <si>
    <t>500 ml</t>
  </si>
  <si>
    <t>1000 ml</t>
  </si>
  <si>
    <t>Alioli</t>
  </si>
  <si>
    <t>Mayonesa vegana</t>
  </si>
  <si>
    <t>Mayonesa tradicional</t>
  </si>
  <si>
    <t>Lactonesa-albahaca</t>
  </si>
  <si>
    <t>Lactonesa-ciboulette</t>
  </si>
  <si>
    <t>PV 100 G DE PROTEÍNA</t>
  </si>
  <si>
    <t>PV 50 G DE PROTEÍNA</t>
  </si>
  <si>
    <t>PV 25 G PROTEÍNA</t>
  </si>
  <si>
    <t>LISTADO COCKTAIL</t>
  </si>
  <si>
    <t>CEVICHES y TÁRTAROS (KILO y MEDIO KILO)</t>
  </si>
  <si>
    <t>Masitas de cocktail para rellenar (sin stock)</t>
  </si>
  <si>
    <t xml:space="preserve">Ceviche de atún </t>
  </si>
  <si>
    <t>Ceviche de Salmón</t>
  </si>
  <si>
    <t xml:space="preserve">Ceviche de Reineta </t>
  </si>
  <si>
    <t>Ceviche de lentejas rojas y cochayuyo</t>
  </si>
  <si>
    <t>Ceviche de legumbres</t>
  </si>
  <si>
    <t>Ceviche cochayuyo</t>
  </si>
  <si>
    <t>Ceviche de mote</t>
  </si>
  <si>
    <t>Ceviche de mix de setas</t>
  </si>
  <si>
    <t>Tártaro de vacuno</t>
  </si>
  <si>
    <t>Tártaro de atún</t>
  </si>
  <si>
    <t>Tártaro de salmón</t>
  </si>
  <si>
    <t>CROSTINIS y TOSTADITAS</t>
  </si>
  <si>
    <t>Bruschetta de ricotta, gravlax de salmón ó de trucha</t>
  </si>
  <si>
    <t>Tostadita de roast beef y queso crema con ciboulette</t>
  </si>
  <si>
    <t>Tostadita de roast beef y Guacamole</t>
  </si>
  <si>
    <t>Crostini con salsa tsatziki con cubo de salmón sellado</t>
  </si>
  <si>
    <t>Tapenade de aceitunas con jamón serrano</t>
  </si>
  <si>
    <t>MINI CHUPES Y PASTELES EN MASA DE TARTA</t>
  </si>
  <si>
    <t>Mini chupe de pollo con queso azul</t>
  </si>
  <si>
    <t>Mini pastel de jaiba</t>
  </si>
  <si>
    <t>Pastel de carne mechada cubierta de pastelera de choclo</t>
  </si>
  <si>
    <t>Chupe de Camarones</t>
  </si>
  <si>
    <t>Chupe de espinacas, champiñones y ricotta</t>
  </si>
  <si>
    <t>Chupe de habas</t>
  </si>
  <si>
    <t>Chupe de esparragos y de alcachofas por temporada</t>
  </si>
  <si>
    <t>EMPANADAS</t>
  </si>
  <si>
    <t>Camarón queso</t>
  </si>
  <si>
    <t>Jaiba queso</t>
  </si>
  <si>
    <t>Salmón, ricotta</t>
  </si>
  <si>
    <t>Pino de mariscos</t>
  </si>
  <si>
    <t>Empanadas de Pino de vacuno</t>
  </si>
  <si>
    <t>Ají de gallina</t>
  </si>
  <si>
    <t>Pastelera de choclo-queso</t>
  </si>
  <si>
    <t>3 Quesos (Azul, Cheddar, Mantecoso)</t>
  </si>
  <si>
    <t>Champiñón-queso</t>
  </si>
  <si>
    <t>Espinaca-queso</t>
  </si>
  <si>
    <t>MINI QUICHES</t>
  </si>
  <si>
    <t>Jamón serrano y puerros</t>
  </si>
  <si>
    <t>Pastelera de choclo y queso</t>
  </si>
  <si>
    <t>Pechuga de pollo con queso azul</t>
  </si>
  <si>
    <t>Alcachofas y Espárragos de temporada</t>
  </si>
  <si>
    <t>Espinaca/champiñón</t>
  </si>
  <si>
    <t>Tomates cherrys salteados al ajillo, queso de cabra y albahaca</t>
  </si>
  <si>
    <t>Quínoa, aceitunas, tomates cherrry, cilantro</t>
  </si>
  <si>
    <t>Ensalada César</t>
  </si>
  <si>
    <t>Mix de pasta con choclo, pimentón, aceitunas, tomates</t>
  </si>
  <si>
    <t>Ensalada de garbanzos, pepino, tomates, cilantro</t>
  </si>
  <si>
    <t>OTROS</t>
  </si>
  <si>
    <t>Bolitas crocantes de ají de gallina 25u.</t>
  </si>
  <si>
    <t>Bolitas crocantes de pechuga de pollo 25u.</t>
  </si>
  <si>
    <t>Masitas rellenas con un cubo de atún sellado sobre puré de zanahorias 25 u.</t>
  </si>
  <si>
    <t>Masita rellena de salsa tsatziki con cubo de salmón sellado 25 u.</t>
  </si>
  <si>
    <t>Galleta de polenta con humus de betarragas, verduras asadas y microgreens 50 u.</t>
  </si>
  <si>
    <t>Gelatina de tomate con queso crema de cabra 25 u</t>
  </si>
  <si>
    <t>Carpaccio de pescado blanco (Temporada) (250 g, sellado al vacío)</t>
  </si>
  <si>
    <t>Carpaccio de trucha ó salmón (250g, sellado al vacío)</t>
  </si>
  <si>
    <t>Carpaccio de zapallo italiano 250g (recomendamos acompañar con dressing de aji amarillo)</t>
  </si>
  <si>
    <t>Tártaro de trucha ó salmón (250g, sellado al vacío)</t>
  </si>
  <si>
    <t>Tártaro de vacuno (250g. Sellado al vacío)</t>
  </si>
  <si>
    <t>PINCHOS Y BROCHETAS</t>
  </si>
  <si>
    <t>Brochetas de pechuga de pollo marinado en finas hierbas (60g)</t>
  </si>
  <si>
    <t>Brochetas de Asiento ó Lomo de vacuno (50g)</t>
  </si>
  <si>
    <t>Brocheta de queso cabra ó oveja marinado en hierbas con tomate cherry salteado y aceituna (60g)</t>
  </si>
  <si>
    <t>Brocheta de queso mantecoso, tomate cherry, aceitunas con salsa de albahacas (60g aprox)</t>
  </si>
  <si>
    <t>Brochetas de camarones adobados al curry apanados (60g aprox)</t>
  </si>
  <si>
    <t>Mini Brochetas de camarones y piña (60g aprox)</t>
  </si>
  <si>
    <t>PARA UNTAR</t>
  </si>
  <si>
    <t>Pebre: tradicional y picante.</t>
  </si>
  <si>
    <t>Hummus</t>
  </si>
  <si>
    <t>Hummus de betarragas</t>
  </si>
  <si>
    <t>Salsa Tzatziki</t>
  </si>
  <si>
    <t>Tapenade de aceitunas negras ó verdes</t>
  </si>
  <si>
    <t>Palmitos, eneldo</t>
  </si>
  <si>
    <t>ADEREZOS</t>
  </si>
  <si>
    <t>Ají amarillo</t>
  </si>
  <si>
    <t>Limoneta</t>
  </si>
  <si>
    <t>De mostaza</t>
  </si>
  <si>
    <t>Pincho de fruta (3-4 bocados)</t>
  </si>
  <si>
    <t>Pincho de pera con queso azul, miel y hierbas.</t>
  </si>
  <si>
    <t>Crostini con queso mascarpone y fruto rojo al carmenere</t>
  </si>
  <si>
    <t>Mini pasteles chilenos de cocktail (mínimo 50 u.)</t>
  </si>
  <si>
    <t>Surtido de pasteles de cocktail (Panqueque, pies, tartas) (mínimo 50 u.)</t>
  </si>
  <si>
    <t>Queque casero sabores (Zanahoria-jengibre, frambueza-limón, amapolas, etc)</t>
  </si>
  <si>
    <t>Variedad de galletas finas 1 kilo</t>
  </si>
  <si>
    <t>Shot de mousse de chocolate</t>
  </si>
  <si>
    <t>Shot de Mousse de maracuyá</t>
  </si>
  <si>
    <t>Cubos de leche asada</t>
  </si>
  <si>
    <t xml:space="preserve">Arroz con leche </t>
  </si>
  <si>
    <t>500 cc</t>
  </si>
  <si>
    <t>1000 cc</t>
  </si>
  <si>
    <t>25 u.</t>
  </si>
  <si>
    <t>50 u.</t>
  </si>
  <si>
    <t>LISTADO ACTUALIZADO 2023</t>
  </si>
  <si>
    <t>25 gr.</t>
  </si>
  <si>
    <t>50 gr.</t>
  </si>
  <si>
    <t>100 gr.</t>
  </si>
  <si>
    <t xml:space="preserve">VEGETA </t>
  </si>
  <si>
    <t>VEGAN</t>
  </si>
  <si>
    <t>Cantidad</t>
  </si>
  <si>
    <t xml:space="preserve">VALOR TOTAL </t>
  </si>
  <si>
    <t xml:space="preserve"> TAPADOS Y SANDWICH</t>
  </si>
  <si>
    <t>DÍAS</t>
  </si>
  <si>
    <t>VALOR BRUTO</t>
  </si>
  <si>
    <t>DESCUENTOS (%)</t>
  </si>
  <si>
    <t>(Incluye IVA)</t>
  </si>
  <si>
    <t>VALOR NETO</t>
  </si>
  <si>
    <t>Pedido Mínimo de 25 unidades  / 48 horas de anticipación / (25-50 Y 100 g de proteína)</t>
  </si>
  <si>
    <t>NOMBRE Y APELLIDO</t>
  </si>
  <si>
    <t>DIRECCIÓN EVENTO</t>
  </si>
  <si>
    <t>FECHA EVENTO</t>
  </si>
  <si>
    <t>PV 500 cc</t>
  </si>
  <si>
    <t>PV 1000 cc</t>
  </si>
  <si>
    <t>VALOR</t>
  </si>
  <si>
    <t>PV 25 u.</t>
  </si>
  <si>
    <t>PV 50 u.</t>
  </si>
  <si>
    <t>Mix verde, semillas de zapallo, jamón serrano, queso de cabra.</t>
  </si>
  <si>
    <t>POCILLOS DE ENSALADAS                                                (Pocillo acrílico con tapa 200 g aprox)</t>
  </si>
  <si>
    <t>250 g</t>
  </si>
  <si>
    <t>500 g</t>
  </si>
  <si>
    <t>PV 250 g</t>
  </si>
  <si>
    <t>PV 500 g</t>
  </si>
  <si>
    <t>PV 250 cc</t>
  </si>
  <si>
    <t>250 cc</t>
  </si>
  <si>
    <t>PV 100 cc</t>
  </si>
  <si>
    <t>PV 200 cc</t>
  </si>
  <si>
    <t>100 cc</t>
  </si>
  <si>
    <t>200 cc</t>
  </si>
  <si>
    <t>DULCE</t>
  </si>
  <si>
    <t>MANUAL DE USO DEL COTIZADOR</t>
  </si>
  <si>
    <t>Tostadas con omelette de erizos con salsa cítrica de cilantro (Temporada).</t>
  </si>
  <si>
    <t>Queso de cabra, tomates asados al ajillo, mix verde, brotes de alfalfa, palta, lactonesa con albahaca.</t>
  </si>
  <si>
    <t>Zapallo italiano asado, tomates asados al ajillo, palta, mayonesa vegana.</t>
  </si>
  <si>
    <t>Seitán, palta, tomate, mix verde, brotes, mayonesa vegana.</t>
  </si>
  <si>
    <t>Mix de queso cheddar con mozzarella vegano, espinaca, pesto (Caliente).</t>
  </si>
  <si>
    <t>Seitán, Tomate, Lechuga, Palta, Alioli (suave).</t>
  </si>
  <si>
    <t>Champiñones salteados, palta, espinaca, germen de soya, queso vegano.</t>
  </si>
  <si>
    <t>Mozzarella Vegana, tomates asados, salsa de albahaca vegana.</t>
  </si>
  <si>
    <t>Tofu salteado, tomates asados, salsa de albahaca vegana.</t>
  </si>
  <si>
    <t>Queso vegano+lechuga+toque mayo vegan.</t>
  </si>
  <si>
    <t>Zapallo italiano laminado+hummus+toque de mayo vegana al curry.</t>
  </si>
  <si>
    <t>Queso vegan a las finas hierbas + pepino y mayo vegana.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</si>
</sst>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&quot;$&quot;* #,##0_ ;_ &quot;$&quot;* \-#,##0_ ;_ &quot;$&quot;* &quot;-&quot;_ ;_ @_ 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8"/>
      <color theme="0"/>
      <name val="Arial"/>
      <family val="2"/>
    </font>
    <font>
      <b/>
      <sz val="2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14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9"/>
      <color theme="1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b/>
      <sz val="11"/>
      <name val="Arial"/>
      <family val="2"/>
    </font>
    <font>
      <b/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411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theme="0" tint="-0.499984740745262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2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theme="1" tint="0.14999847407452621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 style="thin">
        <color rgb="FF941100"/>
      </left>
      <right style="thin">
        <color rgb="FF941100"/>
      </right>
      <top style="thin">
        <color rgb="FF941100"/>
      </top>
      <bottom style="thin">
        <color rgb="FF94110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 style="thin">
        <color rgb="FF94110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rgb="FF94110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rgb="FF941100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rgb="FF941100"/>
      </left>
      <right style="thin">
        <color rgb="FF941100"/>
      </right>
      <top style="thin">
        <color rgb="FF941100"/>
      </top>
      <bottom style="thin">
        <color theme="5" tint="-0.499984740745262"/>
      </bottom>
      <diagonal/>
    </border>
    <border>
      <left style="thin">
        <color rgb="FF941100"/>
      </left>
      <right style="thin">
        <color rgb="FF941100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rgb="FF941100"/>
      </left>
      <right style="thin">
        <color rgb="FF941100"/>
      </right>
      <top style="thin">
        <color theme="5" tint="-0.499984740745262"/>
      </top>
      <bottom style="thin">
        <color rgb="FF9411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9">
    <xf numFmtId="0" fontId="0" fillId="0" borderId="0" xfId="0"/>
    <xf numFmtId="0" fontId="3" fillId="2" borderId="0" xfId="0" applyFont="1" applyFill="1" applyAlignment="1">
      <alignment wrapText="1"/>
    </xf>
    <xf numFmtId="164" fontId="2" fillId="2" borderId="0" xfId="1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164" fontId="5" fillId="0" borderId="0" xfId="0" applyNumberFormat="1" applyFont="1"/>
    <xf numFmtId="0" fontId="0" fillId="2" borderId="0" xfId="0" applyFill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6" fillId="0" borderId="0" xfId="0" applyFont="1"/>
    <xf numFmtId="0" fontId="7" fillId="2" borderId="0" xfId="0" applyFont="1" applyFill="1" applyAlignment="1">
      <alignment wrapText="1"/>
    </xf>
    <xf numFmtId="164" fontId="8" fillId="2" borderId="0" xfId="1" applyFont="1" applyFill="1"/>
    <xf numFmtId="0" fontId="6" fillId="2" borderId="0" xfId="0" applyFont="1" applyFill="1"/>
    <xf numFmtId="0" fontId="6" fillId="0" borderId="0" xfId="0" applyFont="1" applyAlignment="1">
      <alignment horizontal="center"/>
    </xf>
    <xf numFmtId="164" fontId="11" fillId="2" borderId="0" xfId="1" applyFont="1" applyFill="1"/>
    <xf numFmtId="164" fontId="11" fillId="2" borderId="0" xfId="1" applyFont="1" applyFill="1" applyBorder="1" applyAlignment="1">
      <alignment horizontal="right"/>
    </xf>
    <xf numFmtId="164" fontId="11" fillId="0" borderId="0" xfId="1" applyFont="1" applyFill="1" applyBorder="1" applyAlignment="1">
      <alignment horizontal="right"/>
    </xf>
    <xf numFmtId="164" fontId="11" fillId="2" borderId="0" xfId="1" applyFont="1" applyFill="1" applyBorder="1"/>
    <xf numFmtId="0" fontId="12" fillId="0" borderId="0" xfId="0" applyFont="1"/>
    <xf numFmtId="0" fontId="17" fillId="2" borderId="0" xfId="0" applyFont="1" applyFill="1" applyAlignment="1">
      <alignment horizontal="left" wrapText="1"/>
    </xf>
    <xf numFmtId="0" fontId="11" fillId="0" borderId="0" xfId="1" applyNumberFormat="1" applyFont="1" applyFill="1" applyBorder="1" applyAlignment="1">
      <alignment horizontal="center"/>
    </xf>
    <xf numFmtId="164" fontId="11" fillId="0" borderId="0" xfId="1" applyFont="1" applyFill="1" applyBorder="1"/>
    <xf numFmtId="164" fontId="14" fillId="0" borderId="0" xfId="0" applyNumberFormat="1" applyFont="1"/>
    <xf numFmtId="0" fontId="11" fillId="0" borderId="0" xfId="0" applyFont="1" applyAlignment="1">
      <alignment horizontal="center"/>
    </xf>
    <xf numFmtId="0" fontId="13" fillId="2" borderId="0" xfId="0" applyFont="1" applyFill="1" applyAlignment="1">
      <alignment wrapText="1"/>
    </xf>
    <xf numFmtId="164" fontId="11" fillId="0" borderId="0" xfId="1" applyFont="1" applyFill="1" applyBorder="1" applyAlignment="1"/>
    <xf numFmtId="164" fontId="8" fillId="0" borderId="0" xfId="1" applyFont="1" applyFill="1"/>
    <xf numFmtId="0" fontId="7" fillId="2" borderId="0" xfId="0" applyFont="1" applyFill="1" applyAlignment="1">
      <alignment horizontal="left" wrapText="1"/>
    </xf>
    <xf numFmtId="164" fontId="11" fillId="2" borderId="2" xfId="1" applyFont="1" applyFill="1" applyBorder="1" applyAlignment="1">
      <alignment horizontal="right"/>
    </xf>
    <xf numFmtId="164" fontId="11" fillId="2" borderId="2" xfId="1" applyFont="1" applyFill="1" applyBorder="1"/>
    <xf numFmtId="0" fontId="6" fillId="0" borderId="4" xfId="0" applyFont="1" applyBorder="1"/>
    <xf numFmtId="164" fontId="11" fillId="2" borderId="15" xfId="1" applyFont="1" applyFill="1" applyBorder="1" applyAlignment="1">
      <alignment horizontal="right"/>
    </xf>
    <xf numFmtId="164" fontId="11" fillId="2" borderId="10" xfId="1" applyFont="1" applyFill="1" applyBorder="1" applyAlignment="1">
      <alignment horizontal="right"/>
    </xf>
    <xf numFmtId="0" fontId="7" fillId="2" borderId="14" xfId="0" applyFont="1" applyFill="1" applyBorder="1" applyAlignment="1">
      <alignment horizontal="left" wrapText="1"/>
    </xf>
    <xf numFmtId="0" fontId="11" fillId="23" borderId="17" xfId="1" applyNumberFormat="1" applyFont="1" applyFill="1" applyBorder="1" applyAlignment="1">
      <alignment horizontal="center"/>
    </xf>
    <xf numFmtId="0" fontId="11" fillId="23" borderId="4" xfId="1" applyNumberFormat="1" applyFont="1" applyFill="1" applyBorder="1" applyAlignment="1">
      <alignment horizontal="center"/>
    </xf>
    <xf numFmtId="0" fontId="11" fillId="23" borderId="2" xfId="1" applyNumberFormat="1" applyFont="1" applyFill="1" applyBorder="1" applyAlignment="1">
      <alignment horizontal="center"/>
    </xf>
    <xf numFmtId="0" fontId="11" fillId="23" borderId="11" xfId="1" applyNumberFormat="1" applyFont="1" applyFill="1" applyBorder="1" applyAlignment="1">
      <alignment horizontal="center"/>
    </xf>
    <xf numFmtId="0" fontId="11" fillId="23" borderId="18" xfId="1" applyNumberFormat="1" applyFont="1" applyFill="1" applyBorder="1" applyAlignment="1">
      <alignment horizontal="center"/>
    </xf>
    <xf numFmtId="0" fontId="11" fillId="23" borderId="3" xfId="1" applyNumberFormat="1" applyFont="1" applyFill="1" applyBorder="1" applyAlignment="1">
      <alignment horizontal="center"/>
    </xf>
    <xf numFmtId="0" fontId="12" fillId="23" borderId="9" xfId="0" applyFont="1" applyFill="1" applyBorder="1" applyAlignment="1">
      <alignment horizontal="center"/>
    </xf>
    <xf numFmtId="0" fontId="12" fillId="23" borderId="11" xfId="0" applyFont="1" applyFill="1" applyBorder="1" applyAlignment="1">
      <alignment horizontal="center"/>
    </xf>
    <xf numFmtId="0" fontId="12" fillId="23" borderId="3" xfId="0" applyFont="1" applyFill="1" applyBorder="1" applyAlignment="1">
      <alignment horizontal="center"/>
    </xf>
    <xf numFmtId="0" fontId="12" fillId="23" borderId="13" xfId="0" applyFont="1" applyFill="1" applyBorder="1" applyAlignment="1">
      <alignment horizontal="center"/>
    </xf>
    <xf numFmtId="0" fontId="12" fillId="23" borderId="18" xfId="0" applyFont="1" applyFill="1" applyBorder="1" applyAlignment="1">
      <alignment horizontal="center"/>
    </xf>
    <xf numFmtId="0" fontId="11" fillId="23" borderId="12" xfId="1" applyNumberFormat="1" applyFont="1" applyFill="1" applyBorder="1" applyAlignment="1">
      <alignment horizontal="center"/>
    </xf>
    <xf numFmtId="0" fontId="12" fillId="23" borderId="2" xfId="0" applyFont="1" applyFill="1" applyBorder="1" applyAlignment="1">
      <alignment horizontal="center"/>
    </xf>
    <xf numFmtId="164" fontId="14" fillId="16" borderId="2" xfId="0" applyNumberFormat="1" applyFont="1" applyFill="1" applyBorder="1"/>
    <xf numFmtId="0" fontId="11" fillId="23" borderId="7" xfId="1" applyNumberFormat="1" applyFont="1" applyFill="1" applyBorder="1" applyAlignment="1">
      <alignment horizontal="center"/>
    </xf>
    <xf numFmtId="0" fontId="12" fillId="23" borderId="7" xfId="0" applyFont="1" applyFill="1" applyBorder="1" applyAlignment="1">
      <alignment horizontal="center"/>
    </xf>
    <xf numFmtId="164" fontId="11" fillId="2" borderId="13" xfId="1" applyFont="1" applyFill="1" applyBorder="1" applyAlignment="1">
      <alignment horizontal="right"/>
    </xf>
    <xf numFmtId="0" fontId="12" fillId="0" borderId="19" xfId="0" applyFont="1" applyBorder="1"/>
    <xf numFmtId="0" fontId="11" fillId="10" borderId="2" xfId="1" applyNumberFormat="1" applyFont="1" applyFill="1" applyBorder="1" applyAlignment="1">
      <alignment horizontal="center"/>
    </xf>
    <xf numFmtId="0" fontId="11" fillId="23" borderId="2" xfId="0" applyFont="1" applyFill="1" applyBorder="1" applyAlignment="1">
      <alignment horizontal="center"/>
    </xf>
    <xf numFmtId="0" fontId="15" fillId="3" borderId="11" xfId="0" applyFont="1" applyFill="1" applyBorder="1" applyAlignment="1">
      <alignment horizontal="center" vertical="center" wrapText="1"/>
    </xf>
    <xf numFmtId="164" fontId="8" fillId="13" borderId="2" xfId="1" applyFont="1" applyFill="1" applyBorder="1" applyAlignment="1">
      <alignment horizontal="center" vertical="center"/>
    </xf>
    <xf numFmtId="164" fontId="8" fillId="14" borderId="2" xfId="1" applyFont="1" applyFill="1" applyBorder="1" applyAlignment="1">
      <alignment horizontal="center" vertical="center"/>
    </xf>
    <xf numFmtId="164" fontId="8" fillId="15" borderId="2" xfId="1" applyFont="1" applyFill="1" applyBorder="1" applyAlignment="1">
      <alignment horizontal="center" vertical="center"/>
    </xf>
    <xf numFmtId="164" fontId="14" fillId="18" borderId="2" xfId="1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left"/>
    </xf>
    <xf numFmtId="0" fontId="7" fillId="2" borderId="20" xfId="0" applyFont="1" applyFill="1" applyBorder="1" applyAlignment="1">
      <alignment horizontal="left" wrapText="1"/>
    </xf>
    <xf numFmtId="0" fontId="7" fillId="2" borderId="21" xfId="0" applyFont="1" applyFill="1" applyBorder="1" applyAlignment="1">
      <alignment horizontal="left" wrapText="1"/>
    </xf>
    <xf numFmtId="0" fontId="7" fillId="2" borderId="22" xfId="0" applyFont="1" applyFill="1" applyBorder="1" applyAlignment="1">
      <alignment horizontal="left" wrapText="1"/>
    </xf>
    <xf numFmtId="0" fontId="15" fillId="5" borderId="11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164" fontId="11" fillId="2" borderId="5" xfId="1" applyFont="1" applyFill="1" applyBorder="1" applyAlignment="1">
      <alignment horizontal="left"/>
    </xf>
    <xf numFmtId="164" fontId="11" fillId="2" borderId="15" xfId="1" applyFont="1" applyFill="1" applyBorder="1" applyAlignment="1">
      <alignment horizontal="left"/>
    </xf>
    <xf numFmtId="164" fontId="11" fillId="2" borderId="10" xfId="1" applyFont="1" applyFill="1" applyBorder="1" applyAlignment="1">
      <alignment horizontal="left"/>
    </xf>
    <xf numFmtId="164" fontId="11" fillId="2" borderId="16" xfId="1" applyFont="1" applyFill="1" applyBorder="1" applyAlignment="1">
      <alignment horizontal="left"/>
    </xf>
    <xf numFmtId="164" fontId="11" fillId="2" borderId="2" xfId="1" applyFont="1" applyFill="1" applyBorder="1" applyAlignment="1">
      <alignment horizontal="left"/>
    </xf>
    <xf numFmtId="164" fontId="11" fillId="2" borderId="12" xfId="1" applyFont="1" applyFill="1" applyBorder="1" applyAlignment="1">
      <alignment horizontal="left"/>
    </xf>
    <xf numFmtId="164" fontId="11" fillId="2" borderId="18" xfId="1" applyFont="1" applyFill="1" applyBorder="1" applyAlignment="1">
      <alignment horizontal="left"/>
    </xf>
    <xf numFmtId="164" fontId="11" fillId="2" borderId="3" xfId="1" applyFont="1" applyFill="1" applyBorder="1" applyAlignment="1">
      <alignment horizontal="left"/>
    </xf>
    <xf numFmtId="164" fontId="11" fillId="2" borderId="6" xfId="1" applyFont="1" applyFill="1" applyBorder="1" applyAlignment="1">
      <alignment horizontal="left"/>
    </xf>
    <xf numFmtId="164" fontId="11" fillId="2" borderId="11" xfId="1" applyFont="1" applyFill="1" applyBorder="1" applyAlignment="1">
      <alignment horizontal="left"/>
    </xf>
    <xf numFmtId="164" fontId="11" fillId="2" borderId="7" xfId="1" applyFont="1" applyFill="1" applyBorder="1" applyAlignment="1">
      <alignment horizontal="left"/>
    </xf>
    <xf numFmtId="0" fontId="7" fillId="2" borderId="14" xfId="0" applyFont="1" applyFill="1" applyBorder="1" applyAlignment="1">
      <alignment horizontal="left" vertical="center" wrapText="1"/>
    </xf>
    <xf numFmtId="164" fontId="14" fillId="22" borderId="2" xfId="1" applyFont="1" applyFill="1" applyBorder="1" applyAlignment="1">
      <alignment horizontal="center" vertical="center" wrapText="1"/>
    </xf>
    <xf numFmtId="164" fontId="8" fillId="13" borderId="2" xfId="1" applyFont="1" applyFill="1" applyBorder="1" applyAlignment="1">
      <alignment horizontal="center" vertical="center" wrapText="1"/>
    </xf>
    <xf numFmtId="0" fontId="0" fillId="24" borderId="9" xfId="0" applyFill="1" applyBorder="1"/>
    <xf numFmtId="0" fontId="0" fillId="24" borderId="12" xfId="0" applyFill="1" applyBorder="1"/>
    <xf numFmtId="0" fontId="0" fillId="24" borderId="13" xfId="0" applyFill="1" applyBorder="1"/>
    <xf numFmtId="0" fontId="0" fillId="24" borderId="0" xfId="0" applyFill="1"/>
    <xf numFmtId="0" fontId="6" fillId="27" borderId="0" xfId="0" applyFont="1" applyFill="1"/>
    <xf numFmtId="0" fontId="7" fillId="27" borderId="0" xfId="0" applyFont="1" applyFill="1" applyAlignment="1">
      <alignment wrapText="1"/>
    </xf>
    <xf numFmtId="164" fontId="8" fillId="27" borderId="0" xfId="1" applyFont="1" applyFill="1"/>
    <xf numFmtId="0" fontId="0" fillId="27" borderId="0" xfId="0" applyFill="1"/>
    <xf numFmtId="0" fontId="0" fillId="27" borderId="13" xfId="0" applyFill="1" applyBorder="1"/>
    <xf numFmtId="0" fontId="3" fillId="27" borderId="0" xfId="0" applyFont="1" applyFill="1" applyAlignment="1">
      <alignment wrapText="1"/>
    </xf>
    <xf numFmtId="164" fontId="2" fillId="27" borderId="0" xfId="1" applyFont="1" applyFill="1"/>
    <xf numFmtId="0" fontId="0" fillId="23" borderId="0" xfId="0" applyFill="1"/>
    <xf numFmtId="0" fontId="6" fillId="0" borderId="0" xfId="0" applyFont="1" applyAlignment="1">
      <alignment vertical="center"/>
    </xf>
    <xf numFmtId="164" fontId="11" fillId="8" borderId="23" xfId="1" applyFont="1" applyFill="1" applyBorder="1" applyAlignment="1">
      <alignment horizontal="center" vertical="center"/>
    </xf>
    <xf numFmtId="164" fontId="11" fillId="7" borderId="23" xfId="1" applyFont="1" applyFill="1" applyBorder="1" applyAlignment="1">
      <alignment horizontal="center" vertical="center"/>
    </xf>
    <xf numFmtId="164" fontId="11" fillId="19" borderId="23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4" borderId="13" xfId="0" applyFill="1" applyBorder="1" applyAlignment="1">
      <alignment vertical="center"/>
    </xf>
    <xf numFmtId="0" fontId="0" fillId="24" borderId="0" xfId="0" applyFill="1" applyAlignment="1">
      <alignment vertical="center"/>
    </xf>
    <xf numFmtId="0" fontId="15" fillId="6" borderId="0" xfId="0" applyFont="1" applyFill="1" applyAlignment="1">
      <alignment horizontal="center" vertical="center" wrapText="1"/>
    </xf>
    <xf numFmtId="0" fontId="0" fillId="23" borderId="0" xfId="0" applyFill="1" applyAlignment="1">
      <alignment horizontal="center"/>
    </xf>
    <xf numFmtId="0" fontId="15" fillId="7" borderId="0" xfId="0" applyFont="1" applyFill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0" fontId="11" fillId="23" borderId="8" xfId="1" applyNumberFormat="1" applyFont="1" applyFill="1" applyBorder="1" applyAlignment="1">
      <alignment horizontal="center"/>
    </xf>
    <xf numFmtId="164" fontId="11" fillId="2" borderId="8" xfId="1" applyFont="1" applyFill="1" applyBorder="1" applyAlignment="1">
      <alignment horizontal="right"/>
    </xf>
    <xf numFmtId="164" fontId="11" fillId="2" borderId="8" xfId="1" applyFont="1" applyFill="1" applyBorder="1"/>
    <xf numFmtId="0" fontId="12" fillId="23" borderId="8" xfId="0" applyFont="1" applyFill="1" applyBorder="1" applyAlignment="1">
      <alignment horizontal="center"/>
    </xf>
    <xf numFmtId="164" fontId="14" fillId="16" borderId="8" xfId="0" applyNumberFormat="1" applyFont="1" applyFill="1" applyBorder="1"/>
    <xf numFmtId="164" fontId="11" fillId="0" borderId="23" xfId="1" applyFont="1" applyFill="1" applyBorder="1" applyAlignment="1">
      <alignment horizontal="right"/>
    </xf>
    <xf numFmtId="0" fontId="11" fillId="0" borderId="23" xfId="1" applyNumberFormat="1" applyFont="1" applyFill="1" applyBorder="1" applyAlignment="1">
      <alignment horizontal="center"/>
    </xf>
    <xf numFmtId="164" fontId="11" fillId="0" borderId="23" xfId="1" applyFont="1" applyFill="1" applyBorder="1"/>
    <xf numFmtId="0" fontId="12" fillId="0" borderId="23" xfId="0" applyFont="1" applyBorder="1" applyAlignment="1">
      <alignment horizontal="center"/>
    </xf>
    <xf numFmtId="164" fontId="14" fillId="0" borderId="23" xfId="0" applyNumberFormat="1" applyFont="1" applyBorder="1"/>
    <xf numFmtId="0" fontId="15" fillId="29" borderId="0" xfId="0" applyFont="1" applyFill="1" applyAlignment="1">
      <alignment horizontal="center" vertical="center" wrapText="1"/>
    </xf>
    <xf numFmtId="164" fontId="14" fillId="16" borderId="7" xfId="0" applyNumberFormat="1" applyFont="1" applyFill="1" applyBorder="1"/>
    <xf numFmtId="164" fontId="14" fillId="18" borderId="23" xfId="1" applyFont="1" applyFill="1" applyBorder="1" applyAlignment="1">
      <alignment horizontal="center" vertical="center" wrapText="1"/>
    </xf>
    <xf numFmtId="164" fontId="14" fillId="22" borderId="11" xfId="1" applyFont="1" applyFill="1" applyBorder="1" applyAlignment="1">
      <alignment horizontal="center" vertical="center" wrapText="1"/>
    </xf>
    <xf numFmtId="0" fontId="16" fillId="18" borderId="23" xfId="0" applyFont="1" applyFill="1" applyBorder="1" applyAlignment="1">
      <alignment horizontal="center" wrapText="1"/>
    </xf>
    <xf numFmtId="0" fontId="14" fillId="18" borderId="0" xfId="0" applyFont="1" applyFill="1" applyAlignment="1">
      <alignment horizontal="center"/>
    </xf>
    <xf numFmtId="164" fontId="6" fillId="0" borderId="0" xfId="0" applyNumberFormat="1" applyFont="1" applyAlignment="1">
      <alignment horizontal="right"/>
    </xf>
    <xf numFmtId="164" fontId="6" fillId="0" borderId="0" xfId="1" applyFont="1" applyBorder="1" applyAlignment="1">
      <alignment horizontal="right"/>
    </xf>
    <xf numFmtId="0" fontId="17" fillId="2" borderId="0" xfId="0" applyFont="1" applyFill="1" applyAlignment="1">
      <alignment horizontal="left"/>
    </xf>
    <xf numFmtId="164" fontId="6" fillId="0" borderId="0" xfId="1" applyFont="1" applyAlignment="1">
      <alignment horizontal="right"/>
    </xf>
    <xf numFmtId="0" fontId="7" fillId="0" borderId="0" xfId="0" applyFont="1" applyAlignment="1">
      <alignment horizontal="left" wrapText="1"/>
    </xf>
    <xf numFmtId="0" fontId="7" fillId="2" borderId="0" xfId="0" applyFont="1" applyFill="1" applyAlignment="1">
      <alignment horizontal="left"/>
    </xf>
    <xf numFmtId="0" fontId="7" fillId="25" borderId="0" xfId="0" applyFont="1" applyFill="1" applyAlignment="1">
      <alignment horizontal="left" wrapText="1"/>
    </xf>
    <xf numFmtId="164" fontId="20" fillId="26" borderId="27" xfId="0" applyNumberFormat="1" applyFont="1" applyFill="1" applyBorder="1" applyAlignment="1">
      <alignment horizontal="center" vertical="center"/>
    </xf>
    <xf numFmtId="0" fontId="8" fillId="11" borderId="27" xfId="0" applyFont="1" applyFill="1" applyBorder="1" applyAlignment="1">
      <alignment horizontal="center" vertical="center"/>
    </xf>
    <xf numFmtId="0" fontId="14" fillId="31" borderId="28" xfId="0" applyFont="1" applyFill="1" applyBorder="1" applyAlignment="1">
      <alignment horizontal="center" vertical="center"/>
    </xf>
    <xf numFmtId="164" fontId="8" fillId="10" borderId="28" xfId="1" applyFont="1" applyFill="1" applyBorder="1" applyAlignment="1">
      <alignment horizontal="center" vertical="center"/>
    </xf>
    <xf numFmtId="0" fontId="14" fillId="18" borderId="28" xfId="0" applyFont="1" applyFill="1" applyBorder="1" applyAlignment="1">
      <alignment horizontal="center"/>
    </xf>
    <xf numFmtId="164" fontId="14" fillId="16" borderId="2" xfId="0" applyNumberFormat="1" applyFont="1" applyFill="1" applyBorder="1" applyAlignment="1">
      <alignment horizontal="center"/>
    </xf>
    <xf numFmtId="0" fontId="8" fillId="7" borderId="27" xfId="0" applyFont="1" applyFill="1" applyBorder="1" applyAlignment="1">
      <alignment horizontal="center" vertical="center"/>
    </xf>
    <xf numFmtId="164" fontId="8" fillId="8" borderId="28" xfId="0" applyNumberFormat="1" applyFont="1" applyFill="1" applyBorder="1" applyAlignment="1">
      <alignment horizontal="center" vertical="center"/>
    </xf>
    <xf numFmtId="0" fontId="0" fillId="9" borderId="2" xfId="0" applyFill="1" applyBorder="1"/>
    <xf numFmtId="0" fontId="21" fillId="6" borderId="0" xfId="0" applyFont="1" applyFill="1" applyAlignment="1">
      <alignment horizontal="center" vertical="center" wrapText="1"/>
    </xf>
    <xf numFmtId="164" fontId="8" fillId="0" borderId="2" xfId="1" applyFont="1" applyBorder="1" applyAlignment="1">
      <alignment horizontal="left"/>
    </xf>
    <xf numFmtId="164" fontId="8" fillId="0" borderId="2" xfId="1" applyFont="1" applyBorder="1" applyAlignment="1"/>
    <xf numFmtId="164" fontId="8" fillId="0" borderId="0" xfId="0" applyNumberFormat="1" applyFont="1" applyAlignment="1">
      <alignment horizontal="right"/>
    </xf>
    <xf numFmtId="0" fontId="21" fillId="1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0" fillId="0" borderId="2" xfId="0" applyBorder="1"/>
    <xf numFmtId="0" fontId="8" fillId="23" borderId="2" xfId="0" applyFont="1" applyFill="1" applyBorder="1"/>
    <xf numFmtId="0" fontId="2" fillId="23" borderId="2" xfId="0" applyFont="1" applyFill="1" applyBorder="1"/>
    <xf numFmtId="0" fontId="2" fillId="9" borderId="2" xfId="0" applyFont="1" applyFill="1" applyBorder="1" applyAlignment="1">
      <alignment horizontal="center"/>
    </xf>
    <xf numFmtId="0" fontId="21" fillId="15" borderId="0" xfId="0" applyFont="1" applyFill="1" applyAlignment="1">
      <alignment horizontal="center" wrapText="1"/>
    </xf>
    <xf numFmtId="0" fontId="14" fillId="31" borderId="30" xfId="0" applyFont="1" applyFill="1" applyBorder="1" applyAlignment="1">
      <alignment horizontal="center" vertical="center"/>
    </xf>
    <xf numFmtId="0" fontId="14" fillId="18" borderId="2" xfId="0" applyFont="1" applyFill="1" applyBorder="1" applyAlignment="1">
      <alignment horizontal="center" vertical="center"/>
    </xf>
    <xf numFmtId="0" fontId="14" fillId="18" borderId="8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 wrapText="1"/>
    </xf>
    <xf numFmtId="164" fontId="8" fillId="0" borderId="2" xfId="1" applyFont="1" applyBorder="1" applyAlignment="1">
      <alignment horizontal="left" vertical="center"/>
    </xf>
    <xf numFmtId="164" fontId="8" fillId="0" borderId="0" xfId="1" applyFont="1" applyFill="1" applyBorder="1" applyAlignment="1">
      <alignment horizontal="center"/>
    </xf>
    <xf numFmtId="164" fontId="14" fillId="9" borderId="2" xfId="0" applyNumberFormat="1" applyFont="1" applyFill="1" applyBorder="1" applyAlignment="1">
      <alignment horizontal="center"/>
    </xf>
    <xf numFmtId="164" fontId="14" fillId="9" borderId="2" xfId="1" applyFont="1" applyFill="1" applyBorder="1" applyAlignment="1">
      <alignment horizontal="center"/>
    </xf>
    <xf numFmtId="164" fontId="8" fillId="8" borderId="2" xfId="0" applyNumberFormat="1" applyFont="1" applyFill="1" applyBorder="1" applyAlignment="1">
      <alignment horizontal="center" vertical="center"/>
    </xf>
    <xf numFmtId="0" fontId="14" fillId="31" borderId="2" xfId="0" applyFont="1" applyFill="1" applyBorder="1" applyAlignment="1">
      <alignment horizontal="center" vertical="center"/>
    </xf>
    <xf numFmtId="164" fontId="8" fillId="10" borderId="2" xfId="1" applyFont="1" applyFill="1" applyBorder="1" applyAlignment="1">
      <alignment horizontal="center" vertical="center"/>
    </xf>
    <xf numFmtId="0" fontId="21" fillId="12" borderId="0" xfId="0" applyFont="1" applyFill="1" applyAlignment="1">
      <alignment horizontal="center" vertical="center" wrapText="1"/>
    </xf>
    <xf numFmtId="0" fontId="21" fillId="10" borderId="0" xfId="0" applyFont="1" applyFill="1" applyAlignment="1">
      <alignment horizontal="center" vertical="center" wrapText="1"/>
    </xf>
    <xf numFmtId="0" fontId="21" fillId="7" borderId="0" xfId="0" applyFont="1" applyFill="1" applyAlignment="1">
      <alignment horizontal="center" vertical="center" wrapText="1"/>
    </xf>
    <xf numFmtId="0" fontId="14" fillId="18" borderId="1" xfId="0" applyFont="1" applyFill="1" applyBorder="1" applyAlignment="1">
      <alignment horizontal="center" vertical="center"/>
    </xf>
    <xf numFmtId="0" fontId="14" fillId="18" borderId="0" xfId="0" applyFont="1" applyFill="1" applyAlignment="1">
      <alignment horizontal="center" vertical="center"/>
    </xf>
    <xf numFmtId="0" fontId="21" fillId="11" borderId="0" xfId="0" applyFont="1" applyFill="1" applyAlignment="1">
      <alignment horizontal="center" vertical="center" wrapText="1"/>
    </xf>
    <xf numFmtId="164" fontId="6" fillId="0" borderId="2" xfId="1" applyFont="1" applyBorder="1" applyAlignment="1">
      <alignment horizontal="right"/>
    </xf>
    <xf numFmtId="0" fontId="8" fillId="7" borderId="31" xfId="0" applyFont="1" applyFill="1" applyBorder="1" applyAlignment="1">
      <alignment horizontal="center" vertical="center"/>
    </xf>
    <xf numFmtId="164" fontId="8" fillId="0" borderId="10" xfId="0" applyNumberFormat="1" applyFont="1" applyBorder="1" applyAlignment="1">
      <alignment horizontal="left"/>
    </xf>
    <xf numFmtId="0" fontId="21" fillId="17" borderId="30" xfId="0" applyFont="1" applyFill="1" applyBorder="1" applyAlignment="1">
      <alignment horizontal="center" vertical="center" wrapText="1"/>
    </xf>
    <xf numFmtId="164" fontId="8" fillId="0" borderId="10" xfId="0" applyNumberFormat="1" applyFont="1" applyBorder="1"/>
    <xf numFmtId="164" fontId="8" fillId="0" borderId="10" xfId="0" applyNumberFormat="1" applyFont="1" applyBorder="1" applyAlignment="1">
      <alignment horizontal="left" vertical="center"/>
    </xf>
    <xf numFmtId="0" fontId="7" fillId="25" borderId="0" xfId="0" applyFont="1" applyFill="1" applyAlignment="1">
      <alignment horizontal="left"/>
    </xf>
    <xf numFmtId="164" fontId="6" fillId="0" borderId="10" xfId="0" applyNumberFormat="1" applyFont="1" applyBorder="1" applyAlignment="1">
      <alignment horizontal="right"/>
    </xf>
    <xf numFmtId="164" fontId="22" fillId="0" borderId="0" xfId="0" applyNumberFormat="1" applyFont="1" applyAlignment="1">
      <alignment horizontal="center"/>
    </xf>
    <xf numFmtId="164" fontId="11" fillId="0" borderId="32" xfId="1" applyFont="1" applyFill="1" applyBorder="1" applyAlignment="1">
      <alignment wrapText="1"/>
    </xf>
    <xf numFmtId="164" fontId="11" fillId="0" borderId="29" xfId="1" applyFont="1" applyFill="1" applyBorder="1" applyAlignment="1">
      <alignment wrapText="1"/>
    </xf>
    <xf numFmtId="164" fontId="11" fillId="0" borderId="0" xfId="1" applyFont="1" applyFill="1" applyBorder="1" applyAlignment="1">
      <alignment wrapText="1"/>
    </xf>
    <xf numFmtId="164" fontId="11" fillId="0" borderId="33" xfId="1" applyFont="1" applyFill="1" applyBorder="1" applyAlignment="1">
      <alignment wrapText="1"/>
    </xf>
    <xf numFmtId="164" fontId="11" fillId="0" borderId="34" xfId="1" applyFont="1" applyFill="1" applyBorder="1" applyAlignment="1">
      <alignment wrapText="1"/>
    </xf>
    <xf numFmtId="164" fontId="11" fillId="0" borderId="31" xfId="1" applyFont="1" applyFill="1" applyBorder="1" applyAlignment="1">
      <alignment wrapText="1"/>
    </xf>
    <xf numFmtId="0" fontId="16" fillId="18" borderId="24" xfId="0" applyFont="1" applyFill="1" applyBorder="1" applyAlignment="1">
      <alignment horizontal="center" wrapText="1"/>
    </xf>
    <xf numFmtId="164" fontId="18" fillId="10" borderId="2" xfId="1" applyFont="1" applyFill="1" applyBorder="1" applyAlignment="1">
      <alignment horizontal="center" vertical="center" wrapText="1"/>
    </xf>
    <xf numFmtId="164" fontId="18" fillId="17" borderId="2" xfId="1" applyFont="1" applyFill="1" applyBorder="1" applyAlignment="1">
      <alignment horizontal="center" vertical="center" wrapText="1"/>
    </xf>
    <xf numFmtId="164" fontId="18" fillId="4" borderId="2" xfId="1" applyFont="1" applyFill="1" applyBorder="1" applyAlignment="1">
      <alignment horizontal="center" wrapText="1"/>
    </xf>
    <xf numFmtId="164" fontId="20" fillId="26" borderId="2" xfId="1" applyFont="1" applyFill="1" applyBorder="1" applyAlignment="1">
      <alignment horizontal="center" vertical="center"/>
    </xf>
    <xf numFmtId="164" fontId="14" fillId="31" borderId="2" xfId="1" applyFont="1" applyFill="1" applyBorder="1" applyAlignment="1">
      <alignment horizontal="center" vertical="center" wrapText="1"/>
    </xf>
    <xf numFmtId="164" fontId="14" fillId="31" borderId="11" xfId="1" applyFont="1" applyFill="1" applyBorder="1" applyAlignment="1">
      <alignment horizontal="center" vertical="center" wrapText="1"/>
    </xf>
    <xf numFmtId="164" fontId="20" fillId="26" borderId="23" xfId="1" applyFont="1" applyFill="1" applyBorder="1" applyAlignment="1">
      <alignment horizontal="center" vertical="center" wrapText="1"/>
    </xf>
    <xf numFmtId="164" fontId="20" fillId="26" borderId="24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164" fontId="11" fillId="2" borderId="10" xfId="1" applyFont="1" applyFill="1" applyBorder="1" applyAlignment="1">
      <alignment horizontal="left" vertical="center"/>
    </xf>
    <xf numFmtId="0" fontId="11" fillId="23" borderId="2" xfId="1" applyNumberFormat="1" applyFont="1" applyFill="1" applyBorder="1" applyAlignment="1">
      <alignment horizontal="center" vertical="center"/>
    </xf>
    <xf numFmtId="164" fontId="11" fillId="2" borderId="2" xfId="1" applyFont="1" applyFill="1" applyBorder="1" applyAlignment="1">
      <alignment horizontal="left" vertical="center"/>
    </xf>
    <xf numFmtId="164" fontId="11" fillId="2" borderId="10" xfId="1" applyFont="1" applyFill="1" applyBorder="1" applyAlignment="1">
      <alignment horizontal="center" vertical="center"/>
    </xf>
    <xf numFmtId="164" fontId="11" fillId="2" borderId="2" xfId="1" applyFont="1" applyFill="1" applyBorder="1" applyAlignment="1">
      <alignment horizontal="center" vertical="center"/>
    </xf>
    <xf numFmtId="0" fontId="12" fillId="23" borderId="2" xfId="0" applyFont="1" applyFill="1" applyBorder="1" applyAlignment="1">
      <alignment horizontal="center" vertical="center"/>
    </xf>
    <xf numFmtId="164" fontId="11" fillId="2" borderId="10" xfId="1" applyFont="1" applyFill="1" applyBorder="1" applyAlignment="1">
      <alignment horizontal="right" vertical="center"/>
    </xf>
    <xf numFmtId="164" fontId="11" fillId="2" borderId="2" xfId="1" applyFont="1" applyFill="1" applyBorder="1" applyAlignment="1">
      <alignment horizontal="right" vertical="center"/>
    </xf>
    <xf numFmtId="164" fontId="11" fillId="2" borderId="2" xfId="1" applyFont="1" applyFill="1" applyBorder="1" applyAlignment="1">
      <alignment vertical="center"/>
    </xf>
    <xf numFmtId="0" fontId="2" fillId="9" borderId="2" xfId="0" applyFont="1" applyFill="1" applyBorder="1" applyAlignment="1">
      <alignment horizontal="center" vertical="center"/>
    </xf>
    <xf numFmtId="0" fontId="24" fillId="0" borderId="0" xfId="0" applyFont="1"/>
    <xf numFmtId="0" fontId="9" fillId="0" borderId="0" xfId="0" applyFont="1" applyAlignment="1">
      <alignment horizontal="center" vertical="center"/>
    </xf>
    <xf numFmtId="0" fontId="10" fillId="18" borderId="2" xfId="0" applyFont="1" applyFill="1" applyBorder="1" applyAlignment="1">
      <alignment horizontal="center" vertical="center"/>
    </xf>
    <xf numFmtId="0" fontId="19" fillId="21" borderId="2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164" fontId="16" fillId="18" borderId="23" xfId="1" applyFont="1" applyFill="1" applyBorder="1" applyAlignment="1">
      <alignment horizontal="center" vertical="center" wrapText="1"/>
    </xf>
    <xf numFmtId="0" fontId="11" fillId="5" borderId="23" xfId="1" applyNumberFormat="1" applyFont="1" applyFill="1" applyBorder="1" applyAlignment="1">
      <alignment horizontal="center" wrapText="1"/>
    </xf>
    <xf numFmtId="164" fontId="11" fillId="11" borderId="24" xfId="1" applyFont="1" applyFill="1" applyBorder="1" applyAlignment="1">
      <alignment horizontal="center"/>
    </xf>
    <xf numFmtId="164" fontId="11" fillId="11" borderId="25" xfId="1" applyFont="1" applyFill="1" applyBorder="1" applyAlignment="1">
      <alignment horizontal="center"/>
    </xf>
    <xf numFmtId="164" fontId="11" fillId="11" borderId="26" xfId="1" applyFont="1" applyFill="1" applyBorder="1" applyAlignment="1">
      <alignment horizontal="center"/>
    </xf>
    <xf numFmtId="0" fontId="16" fillId="18" borderId="23" xfId="1" applyNumberFormat="1" applyFont="1" applyFill="1" applyBorder="1" applyAlignment="1">
      <alignment horizontal="center" vertical="center" wrapText="1"/>
    </xf>
    <xf numFmtId="164" fontId="11" fillId="5" borderId="23" xfId="1" applyFont="1" applyFill="1" applyBorder="1" applyAlignment="1">
      <alignment horizontal="center" wrapText="1"/>
    </xf>
    <xf numFmtId="9" fontId="11" fillId="5" borderId="23" xfId="1" applyNumberFormat="1" applyFont="1" applyFill="1" applyBorder="1" applyAlignment="1">
      <alignment horizontal="center" wrapText="1"/>
    </xf>
    <xf numFmtId="0" fontId="16" fillId="30" borderId="23" xfId="1" applyNumberFormat="1" applyFont="1" applyFill="1" applyBorder="1" applyAlignment="1">
      <alignment horizontal="center" vertical="center" wrapText="1"/>
    </xf>
    <xf numFmtId="164" fontId="11" fillId="20" borderId="23" xfId="1" applyFont="1" applyFill="1" applyBorder="1" applyAlignment="1">
      <alignment horizontal="center" wrapText="1"/>
    </xf>
    <xf numFmtId="0" fontId="9" fillId="18" borderId="23" xfId="0" applyFont="1" applyFill="1" applyBorder="1" applyAlignment="1">
      <alignment horizontal="center" vertical="center" wrapText="1"/>
    </xf>
    <xf numFmtId="164" fontId="11" fillId="11" borderId="11" xfId="1" applyFont="1" applyFill="1" applyBorder="1" applyAlignment="1">
      <alignment horizontal="center" wrapText="1"/>
    </xf>
    <xf numFmtId="164" fontId="11" fillId="11" borderId="6" xfId="1" applyFont="1" applyFill="1" applyBorder="1" applyAlignment="1">
      <alignment horizontal="center" wrapText="1"/>
    </xf>
    <xf numFmtId="164" fontId="11" fillId="11" borderId="10" xfId="1" applyFont="1" applyFill="1" applyBorder="1" applyAlignment="1">
      <alignment horizontal="center" wrapText="1"/>
    </xf>
    <xf numFmtId="0" fontId="19" fillId="28" borderId="23" xfId="0" applyFont="1" applyFill="1" applyBorder="1" applyAlignment="1">
      <alignment horizontal="center" vertical="center" wrapText="1"/>
    </xf>
    <xf numFmtId="0" fontId="16" fillId="30" borderId="2" xfId="1" applyNumberFormat="1" applyFont="1" applyFill="1" applyBorder="1" applyAlignment="1">
      <alignment horizontal="center" vertical="center"/>
    </xf>
    <xf numFmtId="164" fontId="11" fillId="20" borderId="2" xfId="1" applyFont="1" applyFill="1" applyBorder="1" applyAlignment="1">
      <alignment horizontal="center"/>
    </xf>
    <xf numFmtId="0" fontId="11" fillId="20" borderId="2" xfId="1" applyNumberFormat="1" applyFont="1" applyFill="1" applyBorder="1" applyAlignment="1">
      <alignment horizontal="center"/>
    </xf>
    <xf numFmtId="164" fontId="14" fillId="18" borderId="2" xfId="1" applyFont="1" applyFill="1" applyBorder="1" applyAlignment="1">
      <alignment horizontal="center" vertical="center"/>
    </xf>
    <xf numFmtId="0" fontId="11" fillId="5" borderId="2" xfId="1" applyNumberFormat="1" applyFont="1" applyFill="1" applyBorder="1" applyAlignment="1">
      <alignment horizontal="center"/>
    </xf>
    <xf numFmtId="0" fontId="14" fillId="18" borderId="2" xfId="1" applyNumberFormat="1" applyFont="1" applyFill="1" applyBorder="1" applyAlignment="1">
      <alignment horizontal="center" vertical="center"/>
    </xf>
    <xf numFmtId="164" fontId="11" fillId="5" borderId="2" xfId="1" applyFont="1" applyFill="1" applyBorder="1" applyAlignment="1">
      <alignment horizontal="left" indent="1"/>
    </xf>
    <xf numFmtId="9" fontId="11" fillId="5" borderId="2" xfId="1" applyNumberFormat="1" applyFont="1" applyFill="1" applyBorder="1" applyAlignment="1">
      <alignment horizontal="center"/>
    </xf>
    <xf numFmtId="0" fontId="23" fillId="16" borderId="0" xfId="0" applyFont="1" applyFill="1" applyAlignment="1">
      <alignment horizontal="center"/>
    </xf>
  </cellXfs>
  <cellStyles count="2">
    <cellStyle name="Moneda [0]" xfId="1" builtinId="7"/>
    <cellStyle name="Normal" xfId="0" builtinId="0"/>
  </cellStyles>
  <dxfs count="0"/>
  <tableStyles count="0" defaultTableStyle="TableStyleMedium2" defaultPivotStyle="PivotStyleLight16"/>
  <colors>
    <mruColors>
      <color rgb="FFC3EAFB"/>
      <color rgb="FF76D6FF"/>
      <color rgb="FF941100"/>
      <color rgb="FFFFD579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api.whatsapp.com/send/?phone=56998644538&amp;text=Hola+buenas+tardes%2C+vengo+desde+la+p%C3%A1gina+web.+Quisiera+informaci%C3%B3n&amp;type=phone_number&amp;app_absent=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mailto:sagradacomida@gmail.co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5" Type="http://schemas.openxmlformats.org/officeDocument/2006/relationships/hyperlink" Target="mailto:sagradacomida@gmail.com" TargetMode="External"/><Relationship Id="rId4" Type="http://schemas.openxmlformats.org/officeDocument/2006/relationships/hyperlink" Target="https://api.whatsapp.com/send/?phone=56998644538&amp;text=Hola+buenas+tardes%2C+vengo+desde+la+p%C3%A1gina+web.+Quisiera+informaci%C3%B3n&amp;type=phone_number&amp;app_absent=0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3886201</xdr:colOff>
      <xdr:row>1</xdr:row>
      <xdr:rowOff>57150</xdr:rowOff>
    </xdr:from>
    <xdr:to>
      <xdr:col>2</xdr:col>
      <xdr:colOff>285750</xdr:colOff>
      <xdr:row>9</xdr:row>
      <xdr:rowOff>43968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2CC34C-ABFF-F132-31D3-758C92D63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1" y="247650"/>
          <a:ext cx="1190624" cy="149176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</xdr:row>
      <xdr:rowOff>94563</xdr:rowOff>
    </xdr:from>
    <xdr:to>
      <xdr:col>1</xdr:col>
      <xdr:colOff>672066</xdr:colOff>
      <xdr:row>9</xdr:row>
      <xdr:rowOff>28116</xdr:rowOff>
    </xdr:to>
    <xdr:pic>
      <xdr:nvPicPr>
        <xdr:cNvPr id="3" name="Imagen 2" descr="Icono de WhatsApp estilo Color">
          <a:extLst>
            <a:ext uri="{FF2B5EF4-FFF2-40B4-BE49-F238E27FC236}">
              <a16:creationId xmlns:a16="http://schemas.microsoft.com/office/drawing/2014/main" id="{420F34A7-576C-9EBB-D292-C4518C4CC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1237563"/>
          <a:ext cx="481566" cy="49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639451</xdr:colOff>
      <xdr:row>6</xdr:row>
      <xdr:rowOff>181189</xdr:rowOff>
    </xdr:from>
    <xdr:to>
      <xdr:col>1</xdr:col>
      <xdr:colOff>2615723</xdr:colOff>
      <xdr:row>8</xdr:row>
      <xdr:rowOff>134620</xdr:rowOff>
    </xdr:to>
    <xdr:sp macro="" textlink="">
      <xdr:nvSpPr>
        <xdr:cNvPr id="5" name="Cuadro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F510A77-B39F-448C-36A8-DA99680BC73F}"/>
            </a:ext>
          </a:extLst>
        </xdr:cNvPr>
        <xdr:cNvSpPr txBox="1"/>
      </xdr:nvSpPr>
      <xdr:spPr>
        <a:xfrm>
          <a:off x="1464951" y="1324189"/>
          <a:ext cx="1976272" cy="3344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600"/>
            <a:t>+56 9 9864 4538</a:t>
          </a:r>
        </a:p>
      </xdr:txBody>
    </xdr:sp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304800</xdr:colOff>
      <xdr:row>10</xdr:row>
      <xdr:rowOff>299027</xdr:rowOff>
    </xdr:to>
    <xdr:sp macro="" textlink="">
      <xdr:nvSpPr>
        <xdr:cNvPr id="1027" name="AutoShape 3" descr="Icono correo fotos de stock, imágenes de Icono correo sin royalties |  Depositphotos">
          <a:extLst>
            <a:ext uri="{FF2B5EF4-FFF2-40B4-BE49-F238E27FC236}">
              <a16:creationId xmlns:a16="http://schemas.microsoft.com/office/drawing/2014/main" id="{496ECC0A-E2A1-B249-9F79-5A5DAEEC7BFE}"/>
            </a:ext>
          </a:extLst>
        </xdr:cNvPr>
        <xdr:cNvSpPr>
          <a:spLocks noChangeAspect="1" noChangeArrowheads="1"/>
        </xdr:cNvSpPr>
      </xdr:nvSpPr>
      <xdr:spPr bwMode="auto">
        <a:xfrm>
          <a:off x="9537700" y="115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304800</xdr:colOff>
      <xdr:row>10</xdr:row>
      <xdr:rowOff>299027</xdr:rowOff>
    </xdr:to>
    <xdr:sp macro="" textlink="">
      <xdr:nvSpPr>
        <xdr:cNvPr id="1028" name="AutoShape 4" descr="Icono correo fotos de stock, imágenes de Icono correo sin royalties |  Depositphotos">
          <a:extLst>
            <a:ext uri="{FF2B5EF4-FFF2-40B4-BE49-F238E27FC236}">
              <a16:creationId xmlns:a16="http://schemas.microsoft.com/office/drawing/2014/main" id="{49880D81-CCE6-2E3F-AB90-4D99C9460B84}"/>
            </a:ext>
          </a:extLst>
        </xdr:cNvPr>
        <xdr:cNvSpPr>
          <a:spLocks noChangeAspect="1" noChangeArrowheads="1"/>
        </xdr:cNvSpPr>
      </xdr:nvSpPr>
      <xdr:spPr bwMode="auto">
        <a:xfrm>
          <a:off x="95377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298744</xdr:colOff>
      <xdr:row>7</xdr:row>
      <xdr:rowOff>5369</xdr:rowOff>
    </xdr:from>
    <xdr:to>
      <xdr:col>8</xdr:col>
      <xdr:colOff>180975</xdr:colOff>
      <xdr:row>8</xdr:row>
      <xdr:rowOff>150495</xdr:rowOff>
    </xdr:to>
    <xdr:sp macro="" textlink="">
      <xdr:nvSpPr>
        <xdr:cNvPr id="6" name="Cuadro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CC5C4DD-A171-A94D-AA21-5F38E490C64D}"/>
            </a:ext>
          </a:extLst>
        </xdr:cNvPr>
        <xdr:cNvSpPr txBox="1"/>
      </xdr:nvSpPr>
      <xdr:spPr>
        <a:xfrm>
          <a:off x="6709069" y="1338869"/>
          <a:ext cx="2654006" cy="335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600"/>
            <a:t>sagradacomida@gmail.com</a:t>
          </a:r>
        </a:p>
      </xdr:txBody>
    </xdr:sp>
    <xdr:clientData/>
  </xdr:twoCellAnchor>
  <xdr:twoCellAnchor editAs="oneCell">
    <xdr:from>
      <xdr:col>3</xdr:col>
      <xdr:colOff>488950</xdr:colOff>
      <xdr:row>6</xdr:row>
      <xdr:rowOff>123181</xdr:rowOff>
    </xdr:from>
    <xdr:to>
      <xdr:col>4</xdr:col>
      <xdr:colOff>279303</xdr:colOff>
      <xdr:row>8</xdr:row>
      <xdr:rowOff>135690</xdr:rowOff>
    </xdr:to>
    <xdr:pic>
      <xdr:nvPicPr>
        <xdr:cNvPr id="7" name="Imagen 6" descr="Icono Correo Electrónico Azul PNG transparente - StickPNG">
          <a:extLst>
            <a:ext uri="{FF2B5EF4-FFF2-40B4-BE49-F238E27FC236}">
              <a16:creationId xmlns:a16="http://schemas.microsoft.com/office/drawing/2014/main" id="{28E074B6-1C12-9929-D13D-11E8C7854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8725" y="1266181"/>
          <a:ext cx="380903" cy="393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14431</xdr:colOff>
      <xdr:row>87</xdr:row>
      <xdr:rowOff>115454</xdr:rowOff>
    </xdr:from>
    <xdr:to>
      <xdr:col>1</xdr:col>
      <xdr:colOff>5123295</xdr:colOff>
      <xdr:row>93</xdr:row>
      <xdr:rowOff>13657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D27A20A-C8C6-C32D-4064-689043BD27D2}"/>
            </a:ext>
          </a:extLst>
        </xdr:cNvPr>
        <xdr:cNvSpPr txBox="1"/>
      </xdr:nvSpPr>
      <xdr:spPr>
        <a:xfrm>
          <a:off x="437764" y="22374594"/>
          <a:ext cx="5108864" cy="15915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100" b="1"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1100" b="1">
              <a:latin typeface="Arial" panose="020B0604020202020204" pitchFamily="34" charset="0"/>
              <a:cs typeface="Arial" panose="020B0604020202020204" pitchFamily="34" charset="0"/>
            </a:rPr>
            <a:t>PEDIDOS AL WSP +56998644538 CON MINIMO 48 HRS DE ANTICIPACIÓN.</a:t>
          </a:r>
          <a: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1100" b="1">
              <a:latin typeface="Arial" panose="020B0604020202020204" pitchFamily="34" charset="0"/>
              <a:cs typeface="Arial" panose="020B0604020202020204" pitchFamily="34" charset="0"/>
            </a:rPr>
            <a:t>(Link en el número de whatsapp al</a:t>
          </a:r>
          <a: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  <a:t> inicio del cotizador).</a:t>
          </a:r>
          <a:b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</a:br>
          <a:b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  <a:t>- PEDIMOS ABONO DEL 50%.</a:t>
          </a:r>
        </a:p>
        <a:p>
          <a:endParaRPr lang="es-ES_tradnl" sz="1100" b="1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  <a:t>- GASTO DE ENVÍO NO INCLUÍDO</a:t>
          </a:r>
          <a:b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</a:br>
          <a:b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  <a:t>- CONSULTA POR LA COTIZACIÓN DE TU EVENTO COMPLETO: </a:t>
          </a:r>
          <a:b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s-ES_tradnl" sz="1100" b="1" baseline="0">
              <a:latin typeface="Arial" panose="020B0604020202020204" pitchFamily="34" charset="0"/>
              <a:cs typeface="Arial" panose="020B0604020202020204" pitchFamily="34" charset="0"/>
            </a:rPr>
            <a:t>(VAJILLA, SERVICIO, DECORACIÓN, ILUMINACIÓN, MOBILIARIO, ETC).</a:t>
          </a:r>
          <a:endParaRPr lang="es-ES_tradnl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4210050</xdr:colOff>
      <xdr:row>99</xdr:row>
      <xdr:rowOff>109247</xdr:rowOff>
    </xdr:from>
    <xdr:to>
      <xdr:col>3</xdr:col>
      <xdr:colOff>85725</xdr:colOff>
      <xdr:row>108</xdr:row>
      <xdr:rowOff>68278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8D5F414-13CA-DB4D-A7F4-0228ACEA8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26055347"/>
          <a:ext cx="1333500" cy="17021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2511136</xdr:colOff>
      <xdr:row>0</xdr:row>
      <xdr:rowOff>27608</xdr:rowOff>
    </xdr:from>
    <xdr:to>
      <xdr:col>2</xdr:col>
      <xdr:colOff>4258</xdr:colOff>
      <xdr:row>6</xdr:row>
      <xdr:rowOff>177169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4C9EDD-688A-D546-96B4-24C0046C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6335" y="27608"/>
          <a:ext cx="1292298" cy="1578311"/>
        </a:xfrm>
        <a:prstGeom prst="rect">
          <a:avLst/>
        </a:prstGeom>
      </xdr:spPr>
    </xdr:pic>
    <xdr:clientData/>
  </xdr:twoCellAnchor>
  <xdr:twoCellAnchor editAs="oneCell">
    <xdr:from>
      <xdr:col>1</xdr:col>
      <xdr:colOff>195385</xdr:colOff>
      <xdr:row>5</xdr:row>
      <xdr:rowOff>103793</xdr:rowOff>
    </xdr:from>
    <xdr:to>
      <xdr:col>1</xdr:col>
      <xdr:colOff>521026</xdr:colOff>
      <xdr:row>7</xdr:row>
      <xdr:rowOff>3600</xdr:rowOff>
    </xdr:to>
    <xdr:pic>
      <xdr:nvPicPr>
        <xdr:cNvPr id="3" name="Imagen 2" descr="Icono de WhatsApp estilo Color">
          <a:extLst>
            <a:ext uri="{FF2B5EF4-FFF2-40B4-BE49-F238E27FC236}">
              <a16:creationId xmlns:a16="http://schemas.microsoft.com/office/drawing/2014/main" id="{31BFFDA6-8844-E04F-B68C-C6E568E9B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629" y="1324947"/>
          <a:ext cx="325641" cy="363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307630</xdr:colOff>
      <xdr:row>5</xdr:row>
      <xdr:rowOff>167339</xdr:rowOff>
    </xdr:from>
    <xdr:to>
      <xdr:col>2</xdr:col>
      <xdr:colOff>536109</xdr:colOff>
      <xdr:row>6</xdr:row>
      <xdr:rowOff>186441</xdr:rowOff>
    </xdr:to>
    <xdr:pic>
      <xdr:nvPicPr>
        <xdr:cNvPr id="4" name="Imagen 3" descr="Icono Correo Electrónico Azul PNG transparente - StickPNG">
          <a:extLst>
            <a:ext uri="{FF2B5EF4-FFF2-40B4-BE49-F238E27FC236}">
              <a16:creationId xmlns:a16="http://schemas.microsoft.com/office/drawing/2014/main" id="{5CFD0F45-B996-D84F-B1A2-0367B4CA9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2005" y="1357964"/>
          <a:ext cx="228479" cy="25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455897</xdr:colOff>
      <xdr:row>5</xdr:row>
      <xdr:rowOff>123700</xdr:rowOff>
    </xdr:from>
    <xdr:to>
      <xdr:col>1</xdr:col>
      <xdr:colOff>1860496</xdr:colOff>
      <xdr:row>6</xdr:row>
      <xdr:rowOff>195384</xdr:rowOff>
    </xdr:to>
    <xdr:sp macro="" textlink="">
      <xdr:nvSpPr>
        <xdr:cNvPr id="5" name="Cuadro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D77CF8-0F76-4F4A-9650-20B18306D902}"/>
            </a:ext>
          </a:extLst>
        </xdr:cNvPr>
        <xdr:cNvSpPr txBox="1"/>
      </xdr:nvSpPr>
      <xdr:spPr>
        <a:xfrm>
          <a:off x="1278141" y="1344854"/>
          <a:ext cx="1404599" cy="315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400"/>
            <a:t>+56 9 9864 4538</a:t>
          </a:r>
        </a:p>
      </xdr:txBody>
    </xdr:sp>
    <xdr:clientData/>
  </xdr:twoCellAnchor>
  <xdr:twoCellAnchor>
    <xdr:from>
      <xdr:col>2</xdr:col>
      <xdr:colOff>479233</xdr:colOff>
      <xdr:row>5</xdr:row>
      <xdr:rowOff>136467</xdr:rowOff>
    </xdr:from>
    <xdr:to>
      <xdr:col>6</xdr:col>
      <xdr:colOff>270597</xdr:colOff>
      <xdr:row>7</xdr:row>
      <xdr:rowOff>38434</xdr:rowOff>
    </xdr:to>
    <xdr:sp macro="" textlink="">
      <xdr:nvSpPr>
        <xdr:cNvPr id="6" name="Cuadro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A7E3CF3-5C92-4045-AB34-58AB53675E87}"/>
            </a:ext>
          </a:extLst>
        </xdr:cNvPr>
        <xdr:cNvSpPr txBox="1"/>
      </xdr:nvSpPr>
      <xdr:spPr>
        <a:xfrm>
          <a:off x="5003608" y="1327092"/>
          <a:ext cx="2421563" cy="345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400"/>
            <a:t>sagradacomida@gmail.com</a:t>
          </a:r>
        </a:p>
      </xdr:txBody>
    </xdr:sp>
    <xdr:clientData/>
  </xdr:twoCellAnchor>
  <xdr:twoCellAnchor>
    <xdr:from>
      <xdr:col>1</xdr:col>
      <xdr:colOff>81280</xdr:colOff>
      <xdr:row>130</xdr:row>
      <xdr:rowOff>10160</xdr:rowOff>
    </xdr:from>
    <xdr:to>
      <xdr:col>1</xdr:col>
      <xdr:colOff>4226560</xdr:colOff>
      <xdr:row>138</xdr:row>
      <xdr:rowOff>30480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6CB316C-33AC-1743-B0CF-C322D1E5FEE1}"/>
            </a:ext>
          </a:extLst>
        </xdr:cNvPr>
        <xdr:cNvSpPr txBox="1"/>
      </xdr:nvSpPr>
      <xdr:spPr>
        <a:xfrm>
          <a:off x="904240" y="32532320"/>
          <a:ext cx="4145280" cy="187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000" b="1"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1000" b="1">
              <a:latin typeface="Arial" panose="020B0604020202020204" pitchFamily="34" charset="0"/>
              <a:cs typeface="Arial" panose="020B0604020202020204" pitchFamily="34" charset="0"/>
            </a:rPr>
            <a:t>PEDIDOS AL WSP +56998644538 CON MINIMO 48 HRS DE ANTICIPACIÓN.</a:t>
          </a:r>
          <a: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1000" b="1">
              <a:latin typeface="Arial" panose="020B0604020202020204" pitchFamily="34" charset="0"/>
              <a:cs typeface="Arial" panose="020B0604020202020204" pitchFamily="34" charset="0"/>
            </a:rPr>
            <a:t>(Link en el número de whatsapp al</a:t>
          </a:r>
          <a: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  <a:t> inicio del cotizador).</a:t>
          </a:r>
          <a:b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</a:br>
          <a:b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  <a:t>- PEDIMOS ABONO DEL 50%.</a:t>
          </a:r>
        </a:p>
        <a:p>
          <a:endParaRPr lang="es-ES_tradnl" sz="1000" b="1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  <a:t>- GASTO DE ENVÍO NO INCLUÍDO</a:t>
          </a:r>
          <a:b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</a:br>
          <a:b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  <a:t>- CONSULTA POR LA COTIZACIÓN DE TU EVENTO COMPLETO: </a:t>
          </a:r>
          <a:b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s-ES_tradnl" sz="1000" b="1" baseline="0">
              <a:latin typeface="Arial" panose="020B0604020202020204" pitchFamily="34" charset="0"/>
              <a:cs typeface="Arial" panose="020B0604020202020204" pitchFamily="34" charset="0"/>
            </a:rPr>
            <a:t>(VAJILLA, SERVICIO, DECORACIÓN, ILUMINACIÓN, MOBILIARIO, ETC).</a:t>
          </a:r>
          <a:endParaRPr lang="es-ES_trad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3506932</xdr:colOff>
      <xdr:row>142</xdr:row>
      <xdr:rowOff>91440</xdr:rowOff>
    </xdr:from>
    <xdr:to>
      <xdr:col>2</xdr:col>
      <xdr:colOff>671080</xdr:colOff>
      <xdr:row>147</xdr:row>
      <xdr:rowOff>194829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E624F10-0257-5043-B193-FF21B697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2131" y="35442179"/>
          <a:ext cx="963324" cy="1077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736599</xdr:colOff>
      <xdr:row>13</xdr:row>
      <xdr:rowOff>25400</xdr:rowOff>
    </xdr:from>
    <xdr:to>
      <xdr:col>13</xdr:col>
      <xdr:colOff>59596</xdr:colOff>
      <xdr:row>24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492997-C06A-E602-77B9-B48A8E4D7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599" y="2646680"/>
          <a:ext cx="10021477" cy="2136140"/>
        </a:xfrm>
        <a:prstGeom prst="rect">
          <a:avLst/>
        </a:prstGeom>
      </xdr:spPr>
    </xdr:pic>
    <xdr:clientData/>
  </xdr:twoCellAnchor>
  <xdr:twoCellAnchor>
    <xdr:from>
      <xdr:col>2</xdr:col>
      <xdr:colOff>749300</xdr:colOff>
      <xdr:row>8</xdr:row>
      <xdr:rowOff>50800</xdr:rowOff>
    </xdr:from>
    <xdr:to>
      <xdr:col>4</xdr:col>
      <xdr:colOff>792480</xdr:colOff>
      <xdr:row>14</xdr:row>
      <xdr:rowOff>30480</xdr:rowOff>
    </xdr:to>
    <xdr:sp macro="" textlink="">
      <xdr:nvSpPr>
        <xdr:cNvPr id="4" name="Llamada ovalada 3">
          <a:extLst>
            <a:ext uri="{FF2B5EF4-FFF2-40B4-BE49-F238E27FC236}">
              <a16:creationId xmlns:a16="http://schemas.microsoft.com/office/drawing/2014/main" id="{E165417A-7A0E-0128-984A-5854214C2F38}"/>
            </a:ext>
          </a:extLst>
        </xdr:cNvPr>
        <xdr:cNvSpPr/>
      </xdr:nvSpPr>
      <xdr:spPr>
        <a:xfrm>
          <a:off x="2395220" y="1706880"/>
          <a:ext cx="1689100" cy="1137920"/>
        </a:xfrm>
        <a:prstGeom prst="wedgeEllipseCallou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_tradnl" sz="1050" b="1">
              <a:solidFill>
                <a:schemeClr val="tx1"/>
              </a:solidFill>
            </a:rPr>
            <a:t>1-</a:t>
          </a:r>
          <a:r>
            <a:rPr lang="es-ES_tradnl" sz="1050" b="1" baseline="0">
              <a:solidFill>
                <a:schemeClr val="tx1"/>
              </a:solidFill>
            </a:rPr>
            <a:t> UBICA EL ITEM O TIPO DE PLATO</a:t>
          </a:r>
        </a:p>
        <a:p>
          <a:pPr algn="ctr"/>
          <a:r>
            <a:rPr lang="es-ES_tradnl" sz="1050" b="1" baseline="0">
              <a:solidFill>
                <a:schemeClr val="tx1"/>
              </a:solidFill>
            </a:rPr>
            <a:t>QUE DESEAS COTIZAR</a:t>
          </a:r>
          <a:endParaRPr lang="es-ES_tradnl" sz="105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396240</xdr:colOff>
      <xdr:row>7</xdr:row>
      <xdr:rowOff>172720</xdr:rowOff>
    </xdr:from>
    <xdr:to>
      <xdr:col>8</xdr:col>
      <xdr:colOff>172720</xdr:colOff>
      <xdr:row>12</xdr:row>
      <xdr:rowOff>132080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F82417C8-7E46-71BB-8711-A04BA9743B43}"/>
            </a:ext>
          </a:extLst>
        </xdr:cNvPr>
        <xdr:cNvSpPr/>
      </xdr:nvSpPr>
      <xdr:spPr>
        <a:xfrm>
          <a:off x="5334000" y="1635760"/>
          <a:ext cx="1422400" cy="924560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>
              <a:solidFill>
                <a:schemeClr val="tx1"/>
              </a:solidFill>
            </a:rPr>
            <a:t>2- Ubica</a:t>
          </a:r>
          <a:r>
            <a:rPr lang="es-ES_tradnl" sz="1100" baseline="0">
              <a:solidFill>
                <a:schemeClr val="tx1"/>
              </a:solidFill>
            </a:rPr>
            <a:t> el valor de cada item de acuerdo a cada cantidad.</a:t>
          </a:r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121920</xdr:colOff>
      <xdr:row>12</xdr:row>
      <xdr:rowOff>50800</xdr:rowOff>
    </xdr:from>
    <xdr:to>
      <xdr:col>7</xdr:col>
      <xdr:colOff>416560</xdr:colOff>
      <xdr:row>15</xdr:row>
      <xdr:rowOff>10160</xdr:rowOff>
    </xdr:to>
    <xdr:sp macro="" textlink="">
      <xdr:nvSpPr>
        <xdr:cNvPr id="7" name="Flecha abajo 6">
          <a:extLst>
            <a:ext uri="{FF2B5EF4-FFF2-40B4-BE49-F238E27FC236}">
              <a16:creationId xmlns:a16="http://schemas.microsoft.com/office/drawing/2014/main" id="{0E81EE6B-8F7C-EF06-1907-E95D1235D3E9}"/>
            </a:ext>
          </a:extLst>
        </xdr:cNvPr>
        <xdr:cNvSpPr/>
      </xdr:nvSpPr>
      <xdr:spPr>
        <a:xfrm>
          <a:off x="5882640" y="2479040"/>
          <a:ext cx="294640" cy="53848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</xdr:col>
      <xdr:colOff>304800</xdr:colOff>
      <xdr:row>24</xdr:row>
      <xdr:rowOff>81280</xdr:rowOff>
    </xdr:from>
    <xdr:to>
      <xdr:col>8</xdr:col>
      <xdr:colOff>731520</xdr:colOff>
      <xdr:row>30</xdr:row>
      <xdr:rowOff>40640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E14B33F8-DA85-7470-29FF-27BA5E6292B7}"/>
            </a:ext>
          </a:extLst>
        </xdr:cNvPr>
        <xdr:cNvSpPr/>
      </xdr:nvSpPr>
      <xdr:spPr>
        <a:xfrm>
          <a:off x="6065520" y="4826000"/>
          <a:ext cx="1249680" cy="1117600"/>
        </a:xfrm>
        <a:prstGeom prst="ellips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>
              <a:solidFill>
                <a:schemeClr val="tx1"/>
              </a:solidFill>
            </a:rPr>
            <a:t>3-</a:t>
          </a:r>
          <a:r>
            <a:rPr lang="es-ES_tradnl" sz="1100" baseline="0">
              <a:solidFill>
                <a:schemeClr val="tx1"/>
              </a:solidFill>
            </a:rPr>
            <a:t> Coloca la cantidad que deseas cotizar.</a:t>
          </a:r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756920</xdr:colOff>
      <xdr:row>22</xdr:row>
      <xdr:rowOff>187960</xdr:rowOff>
    </xdr:from>
    <xdr:to>
      <xdr:col>8</xdr:col>
      <xdr:colOff>218440</xdr:colOff>
      <xdr:row>24</xdr:row>
      <xdr:rowOff>152400</xdr:rowOff>
    </xdr:to>
    <xdr:sp macro="" textlink="">
      <xdr:nvSpPr>
        <xdr:cNvPr id="9" name="Flecha derecha 8">
          <a:extLst>
            <a:ext uri="{FF2B5EF4-FFF2-40B4-BE49-F238E27FC236}">
              <a16:creationId xmlns:a16="http://schemas.microsoft.com/office/drawing/2014/main" id="{B1733771-2355-BE6D-9454-4322684E599F}"/>
            </a:ext>
          </a:extLst>
        </xdr:cNvPr>
        <xdr:cNvSpPr/>
      </xdr:nvSpPr>
      <xdr:spPr>
        <a:xfrm rot="16200000">
          <a:off x="6484620" y="4579620"/>
          <a:ext cx="350520" cy="284480"/>
        </a:xfrm>
        <a:prstGeom prst="right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12</xdr:col>
      <xdr:colOff>131793</xdr:colOff>
      <xdr:row>9</xdr:row>
      <xdr:rowOff>107830</xdr:rowOff>
    </xdr:from>
    <xdr:to>
      <xdr:col>13</xdr:col>
      <xdr:colOff>611038</xdr:colOff>
      <xdr:row>14</xdr:row>
      <xdr:rowOff>11981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AA07351C-16CE-6FB7-B210-C144F8157F2A}"/>
            </a:ext>
          </a:extLst>
        </xdr:cNvPr>
        <xdr:cNvSpPr/>
      </xdr:nvSpPr>
      <xdr:spPr>
        <a:xfrm>
          <a:off x="10052170" y="1940943"/>
          <a:ext cx="1305943" cy="862642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>
              <a:solidFill>
                <a:schemeClr val="tx1"/>
              </a:solidFill>
            </a:rPr>
            <a:t>4- Podrás ver el</a:t>
          </a:r>
          <a:r>
            <a:rPr lang="es-ES_tradnl" sz="1100" baseline="0">
              <a:solidFill>
                <a:schemeClr val="tx1"/>
              </a:solidFill>
            </a:rPr>
            <a:t> valor total de cada item cotizado.</a:t>
          </a:r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623019</xdr:colOff>
      <xdr:row>13</xdr:row>
      <xdr:rowOff>131790</xdr:rowOff>
    </xdr:from>
    <xdr:to>
      <xdr:col>13</xdr:col>
      <xdr:colOff>11981</xdr:colOff>
      <xdr:row>15</xdr:row>
      <xdr:rowOff>119809</xdr:rowOff>
    </xdr:to>
    <xdr:sp macro="" textlink="">
      <xdr:nvSpPr>
        <xdr:cNvPr id="11" name="Flecha abajo 10">
          <a:extLst>
            <a:ext uri="{FF2B5EF4-FFF2-40B4-BE49-F238E27FC236}">
              <a16:creationId xmlns:a16="http://schemas.microsoft.com/office/drawing/2014/main" id="{8E06D6FE-1B99-D87F-9051-F45A8862CC01}"/>
            </a:ext>
          </a:extLst>
        </xdr:cNvPr>
        <xdr:cNvSpPr/>
      </xdr:nvSpPr>
      <xdr:spPr>
        <a:xfrm rot="1754189">
          <a:off x="10543396" y="2731696"/>
          <a:ext cx="215660" cy="371415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ADB19-96DF-4EBF-B7A3-6A329855943D}">
  <sheetPr>
    <tabColor theme="8" tint="0.39997558519241921"/>
  </sheetPr>
  <dimension ref="A1:DHI144"/>
  <sheetViews>
    <sheetView showGridLines="0" topLeftCell="A82" zoomScaleNormal="100" workbookViewId="0">
      <selection activeCell="J12" sqref="J12"/>
    </sheetView>
  </sheetViews>
  <sheetFormatPr baseColWidth="10" defaultColWidth="0" defaultRowHeight="15" zeroHeight="1" x14ac:dyDescent="0.25"/>
  <cols>
    <col min="1" max="1" width="5.42578125" style="87" customWidth="1"/>
    <col min="2" max="2" width="71.85546875" style="89" customWidth="1"/>
    <col min="3" max="3" width="10" style="90" bestFit="1" customWidth="1"/>
    <col min="4" max="4" width="8.85546875" style="90" customWidth="1"/>
    <col min="5" max="5" width="11.7109375" style="90" customWidth="1"/>
    <col min="6" max="6" width="8.85546875" style="90" customWidth="1"/>
    <col min="7" max="7" width="12.140625" style="90" customWidth="1"/>
    <col min="8" max="8" width="8.85546875" style="87" customWidth="1"/>
    <col min="9" max="9" width="10.85546875" style="87" customWidth="1"/>
    <col min="10" max="10" width="12.5703125" style="87" customWidth="1"/>
    <col min="11" max="11" width="10.42578125" style="88" hidden="1" customWidth="1"/>
    <col min="12" max="26" width="0" style="87" hidden="1" customWidth="1"/>
    <col min="27" max="27" width="10.85546875" style="87" hidden="1" customWidth="1"/>
    <col min="28" max="2921" width="0" style="87" hidden="1" customWidth="1"/>
    <col min="2922" max="16384" width="10.85546875" style="87" hidden="1"/>
  </cols>
  <sheetData>
    <row r="1" spans="1:11" s="81" customFormat="1" x14ac:dyDescent="0.25">
      <c r="A1"/>
      <c r="B1" s="1"/>
      <c r="C1" s="2"/>
      <c r="D1" s="2"/>
      <c r="E1" s="2"/>
      <c r="F1" s="2"/>
      <c r="G1" s="2"/>
      <c r="H1" s="7"/>
      <c r="I1" s="7"/>
      <c r="J1"/>
      <c r="K1" s="80"/>
    </row>
    <row r="2" spans="1:11" s="83" customFormat="1" x14ac:dyDescent="0.25">
      <c r="A2"/>
      <c r="B2" s="1"/>
      <c r="C2" s="2"/>
      <c r="D2" s="2"/>
      <c r="E2" s="2"/>
      <c r="F2" s="2"/>
      <c r="G2" s="2"/>
      <c r="H2" s="7"/>
      <c r="I2" s="7"/>
      <c r="J2"/>
      <c r="K2" s="82"/>
    </row>
    <row r="3" spans="1:11" s="83" customFormat="1" x14ac:dyDescent="0.25">
      <c r="A3"/>
      <c r="B3" s="1"/>
      <c r="C3" s="2"/>
      <c r="D3" s="2"/>
      <c r="E3" s="2"/>
      <c r="F3" s="2"/>
      <c r="G3" s="2"/>
      <c r="H3" s="7"/>
      <c r="I3" s="7"/>
      <c r="J3"/>
      <c r="K3" s="82"/>
    </row>
    <row r="4" spans="1:11" s="83" customFormat="1" x14ac:dyDescent="0.25">
      <c r="A4"/>
      <c r="B4" s="1"/>
      <c r="C4" s="2"/>
      <c r="D4" s="2"/>
      <c r="E4" s="2"/>
      <c r="F4" s="2"/>
      <c r="G4" s="2"/>
      <c r="H4" s="7"/>
      <c r="I4" s="7"/>
      <c r="J4"/>
      <c r="K4" s="82"/>
    </row>
    <row r="5" spans="1:11" s="83" customFormat="1" x14ac:dyDescent="0.25">
      <c r="A5"/>
      <c r="B5" s="1"/>
      <c r="C5" s="2"/>
      <c r="D5" s="2"/>
      <c r="E5" s="2"/>
      <c r="F5" s="2"/>
      <c r="G5" s="2"/>
      <c r="H5" s="7"/>
      <c r="I5" s="7"/>
      <c r="J5"/>
      <c r="K5" s="82"/>
    </row>
    <row r="6" spans="1:11" s="83" customFormat="1" x14ac:dyDescent="0.25">
      <c r="A6" s="10"/>
      <c r="B6" s="11"/>
      <c r="C6" s="12"/>
      <c r="D6" s="12"/>
      <c r="E6" s="12"/>
      <c r="F6" s="12"/>
      <c r="G6" s="12"/>
      <c r="H6" s="13"/>
      <c r="I6" s="13"/>
      <c r="J6"/>
      <c r="K6" s="82"/>
    </row>
    <row r="7" spans="1:11" s="83" customFormat="1" x14ac:dyDescent="0.25">
      <c r="A7" s="10"/>
      <c r="B7" s="11"/>
      <c r="C7" s="12"/>
      <c r="D7" s="12"/>
      <c r="E7" s="12"/>
      <c r="F7" s="12"/>
      <c r="G7" s="12"/>
      <c r="H7" s="12"/>
      <c r="I7" s="13"/>
      <c r="J7"/>
      <c r="K7" s="82"/>
    </row>
    <row r="8" spans="1:11" s="83" customFormat="1" x14ac:dyDescent="0.25">
      <c r="A8" s="10"/>
      <c r="B8" s="200"/>
      <c r="C8" s="12"/>
      <c r="D8" s="12"/>
      <c r="E8" s="12"/>
      <c r="F8" s="12"/>
      <c r="G8" s="12"/>
      <c r="H8" s="13"/>
      <c r="I8" s="13"/>
      <c r="J8"/>
      <c r="K8" s="82"/>
    </row>
    <row r="9" spans="1:11" s="83" customFormat="1" ht="14.1" customHeight="1" x14ac:dyDescent="0.25">
      <c r="A9" s="10"/>
      <c r="B9" s="200"/>
      <c r="C9" s="12"/>
      <c r="D9" s="12"/>
      <c r="E9" s="12"/>
      <c r="F9" s="12"/>
      <c r="G9" s="12"/>
      <c r="H9" s="13"/>
      <c r="I9" s="13"/>
      <c r="J9"/>
      <c r="K9" s="82"/>
    </row>
    <row r="10" spans="1:11" s="83" customFormat="1" ht="32.1" customHeight="1" x14ac:dyDescent="0.25">
      <c r="A10" s="14"/>
      <c r="B10" s="201" t="s">
        <v>151</v>
      </c>
      <c r="C10" s="201"/>
      <c r="D10" s="201"/>
      <c r="E10" s="201"/>
      <c r="F10" s="201"/>
      <c r="G10" s="201"/>
      <c r="H10" s="201"/>
      <c r="I10" s="13"/>
      <c r="J10"/>
      <c r="K10" s="82"/>
    </row>
    <row r="11" spans="1:11" s="83" customFormat="1" ht="32.1" customHeight="1" x14ac:dyDescent="0.25">
      <c r="A11" s="14"/>
      <c r="B11" s="202" t="s">
        <v>159</v>
      </c>
      <c r="C11" s="202"/>
      <c r="D11" s="202"/>
      <c r="E11" s="202"/>
      <c r="F11" s="202"/>
      <c r="G11" s="202"/>
      <c r="H11" s="202"/>
      <c r="I11" s="13"/>
      <c r="J11"/>
      <c r="K11" s="82"/>
    </row>
    <row r="12" spans="1:11" s="83" customFormat="1" ht="24.95" customHeight="1" x14ac:dyDescent="0.25">
      <c r="A12" s="10"/>
      <c r="B12" s="203" t="s">
        <v>165</v>
      </c>
      <c r="C12" s="204"/>
      <c r="D12" s="204"/>
      <c r="E12" s="204"/>
      <c r="F12" s="204"/>
      <c r="G12" s="204"/>
      <c r="H12" s="204"/>
      <c r="I12" s="13"/>
      <c r="J12"/>
      <c r="K12" s="82"/>
    </row>
    <row r="13" spans="1:11" s="83" customFormat="1" ht="23.1" customHeight="1" x14ac:dyDescent="0.25">
      <c r="A13" s="10"/>
      <c r="B13" s="91"/>
      <c r="C13" s="56" t="s">
        <v>0</v>
      </c>
      <c r="D13" s="183" t="s">
        <v>157</v>
      </c>
      <c r="E13" s="57" t="s">
        <v>1</v>
      </c>
      <c r="F13" s="183" t="s">
        <v>157</v>
      </c>
      <c r="G13" s="58" t="s">
        <v>2</v>
      </c>
      <c r="H13" s="183" t="s">
        <v>157</v>
      </c>
      <c r="I13" s="31"/>
      <c r="J13"/>
      <c r="K13" s="82"/>
    </row>
    <row r="14" spans="1:11" s="83" customFormat="1" ht="30.95" customHeight="1" x14ac:dyDescent="0.25">
      <c r="A14" s="10"/>
      <c r="B14" s="55" t="s">
        <v>3</v>
      </c>
      <c r="C14" s="180" t="s">
        <v>55</v>
      </c>
      <c r="D14" s="184" t="s">
        <v>152</v>
      </c>
      <c r="E14" s="181" t="s">
        <v>54</v>
      </c>
      <c r="F14" s="184" t="s">
        <v>153</v>
      </c>
      <c r="G14" s="182" t="s">
        <v>53</v>
      </c>
      <c r="H14" s="185" t="s">
        <v>154</v>
      </c>
      <c r="I14" s="59" t="s">
        <v>171</v>
      </c>
      <c r="J14"/>
      <c r="K14" s="82"/>
    </row>
    <row r="15" spans="1:11" s="83" customFormat="1" ht="18" customHeight="1" x14ac:dyDescent="0.25">
      <c r="A15" s="10"/>
      <c r="B15" s="34" t="s">
        <v>4</v>
      </c>
      <c r="C15" s="66">
        <v>650</v>
      </c>
      <c r="D15" s="49"/>
      <c r="E15" s="66">
        <v>1590</v>
      </c>
      <c r="F15" s="36"/>
      <c r="G15" s="73">
        <v>3440</v>
      </c>
      <c r="H15" s="40"/>
      <c r="I15" s="48">
        <f t="shared" ref="I15:I20" si="0">(C15*D15)+(E15*F15)+(G15*H15)</f>
        <v>0</v>
      </c>
      <c r="J15"/>
      <c r="K15" s="82"/>
    </row>
    <row r="16" spans="1:11" s="83" customFormat="1" ht="18" customHeight="1" x14ac:dyDescent="0.25">
      <c r="A16" s="11"/>
      <c r="B16" s="34" t="s">
        <v>5</v>
      </c>
      <c r="C16" s="67">
        <v>890</v>
      </c>
      <c r="D16" s="46"/>
      <c r="E16" s="70">
        <v>2190</v>
      </c>
      <c r="F16" s="37"/>
      <c r="G16" s="74">
        <v>4880</v>
      </c>
      <c r="H16" s="41"/>
      <c r="I16" s="48">
        <f t="shared" si="0"/>
        <v>0</v>
      </c>
      <c r="J16"/>
      <c r="K16" s="82"/>
    </row>
    <row r="17" spans="1:11" s="83" customFormat="1" ht="30" customHeight="1" x14ac:dyDescent="0.25">
      <c r="A17" s="10"/>
      <c r="B17" s="77" t="s">
        <v>6</v>
      </c>
      <c r="C17" s="189">
        <v>1050</v>
      </c>
      <c r="D17" s="190"/>
      <c r="E17" s="189">
        <v>2690</v>
      </c>
      <c r="F17" s="190"/>
      <c r="G17" s="191">
        <v>5840</v>
      </c>
      <c r="H17" s="42"/>
      <c r="I17" s="48">
        <f t="shared" si="0"/>
        <v>0</v>
      </c>
      <c r="J17"/>
      <c r="K17" s="82"/>
    </row>
    <row r="18" spans="1:11" s="83" customFormat="1" ht="18" customHeight="1" x14ac:dyDescent="0.25">
      <c r="A18" s="10"/>
      <c r="B18" s="34" t="s">
        <v>7</v>
      </c>
      <c r="C18" s="66">
        <v>990</v>
      </c>
      <c r="D18" s="37"/>
      <c r="E18" s="71">
        <v>2490</v>
      </c>
      <c r="F18" s="38"/>
      <c r="G18" s="75">
        <v>5440</v>
      </c>
      <c r="H18" s="43"/>
      <c r="I18" s="48">
        <f t="shared" si="0"/>
        <v>0</v>
      </c>
      <c r="J18"/>
      <c r="K18" s="82"/>
    </row>
    <row r="19" spans="1:11" s="83" customFormat="1" ht="29.25" customHeight="1" x14ac:dyDescent="0.25">
      <c r="A19" s="10"/>
      <c r="B19" s="34" t="s">
        <v>8</v>
      </c>
      <c r="C19" s="68">
        <v>890</v>
      </c>
      <c r="D19" s="46"/>
      <c r="E19" s="70">
        <v>2190</v>
      </c>
      <c r="F19" s="37"/>
      <c r="G19" s="71">
        <v>4880</v>
      </c>
      <c r="H19" s="44"/>
      <c r="I19" s="48">
        <f t="shared" si="0"/>
        <v>0</v>
      </c>
      <c r="J19"/>
      <c r="K19" s="82"/>
    </row>
    <row r="20" spans="1:11" s="83" customFormat="1" ht="21" customHeight="1" x14ac:dyDescent="0.25">
      <c r="A20" s="10"/>
      <c r="B20" s="77" t="s">
        <v>9</v>
      </c>
      <c r="C20" s="69">
        <v>1050</v>
      </c>
      <c r="D20" s="35"/>
      <c r="E20" s="72">
        <v>2590</v>
      </c>
      <c r="F20" s="39"/>
      <c r="G20" s="72">
        <v>5680</v>
      </c>
      <c r="H20" s="45"/>
      <c r="I20" s="48">
        <f t="shared" si="0"/>
        <v>0</v>
      </c>
      <c r="J20"/>
      <c r="K20" s="82"/>
    </row>
    <row r="21" spans="1:11" s="83" customFormat="1" ht="15.75" x14ac:dyDescent="0.25">
      <c r="A21" s="10"/>
      <c r="B21" s="28"/>
      <c r="C21" s="51"/>
      <c r="D21" s="16"/>
      <c r="E21" s="16"/>
      <c r="F21" s="16"/>
      <c r="G21" s="18"/>
      <c r="H21" s="52"/>
      <c r="I21" s="10"/>
      <c r="J21"/>
      <c r="K21" s="82"/>
    </row>
    <row r="22" spans="1:11" s="83" customFormat="1" ht="24" customHeight="1" x14ac:dyDescent="0.25">
      <c r="A22" s="10"/>
      <c r="B22" s="91"/>
      <c r="C22" s="79" t="s">
        <v>0</v>
      </c>
      <c r="D22" s="183" t="s">
        <v>157</v>
      </c>
      <c r="E22" s="57" t="s">
        <v>1</v>
      </c>
      <c r="F22" s="183" t="s">
        <v>157</v>
      </c>
      <c r="G22" s="58" t="s">
        <v>2</v>
      </c>
      <c r="H22" s="183" t="s">
        <v>157</v>
      </c>
      <c r="I22" s="10"/>
      <c r="J22"/>
      <c r="K22" s="82"/>
    </row>
    <row r="23" spans="1:11" s="83" customFormat="1" ht="29.1" customHeight="1" x14ac:dyDescent="0.25">
      <c r="A23" s="10"/>
      <c r="B23" s="65" t="s">
        <v>10</v>
      </c>
      <c r="C23" s="180" t="s">
        <v>55</v>
      </c>
      <c r="D23" s="184" t="s">
        <v>152</v>
      </c>
      <c r="E23" s="181" t="s">
        <v>54</v>
      </c>
      <c r="F23" s="78" t="s">
        <v>153</v>
      </c>
      <c r="G23" s="182" t="s">
        <v>53</v>
      </c>
      <c r="H23" s="116" t="s">
        <v>154</v>
      </c>
      <c r="I23" s="115" t="s">
        <v>171</v>
      </c>
      <c r="J23"/>
      <c r="K23" s="82"/>
    </row>
    <row r="24" spans="1:11" s="83" customFormat="1" ht="18" customHeight="1" x14ac:dyDescent="0.25">
      <c r="A24" s="10"/>
      <c r="B24" s="61" t="s">
        <v>11</v>
      </c>
      <c r="C24" s="66">
        <v>600</v>
      </c>
      <c r="D24" s="49"/>
      <c r="E24" s="76">
        <v>2490</v>
      </c>
      <c r="F24" s="49"/>
      <c r="G24" s="76">
        <v>3200</v>
      </c>
      <c r="H24" s="50"/>
      <c r="I24" s="114">
        <f>(C24*D24)+(E24*F24)+(G24*H24)</f>
        <v>0</v>
      </c>
      <c r="J24"/>
      <c r="K24" s="82"/>
    </row>
    <row r="25" spans="1:11" s="83" customFormat="1" ht="18" customHeight="1" x14ac:dyDescent="0.25">
      <c r="A25" s="10"/>
      <c r="B25" s="62" t="s">
        <v>12</v>
      </c>
      <c r="C25" s="68">
        <v>750</v>
      </c>
      <c r="D25" s="37"/>
      <c r="E25" s="70">
        <v>1800</v>
      </c>
      <c r="F25" s="37"/>
      <c r="G25" s="70">
        <v>4000</v>
      </c>
      <c r="H25" s="47"/>
      <c r="I25" s="48">
        <f t="shared" ref="I25:I29" si="1">(C25*D25)+(E25*F25)+(G25*H25)</f>
        <v>0</v>
      </c>
      <c r="J25"/>
      <c r="K25" s="82"/>
    </row>
    <row r="26" spans="1:11" s="83" customFormat="1" ht="30" customHeight="1" x14ac:dyDescent="0.25">
      <c r="A26" s="10"/>
      <c r="B26" s="62" t="s">
        <v>13</v>
      </c>
      <c r="C26" s="68">
        <v>1050</v>
      </c>
      <c r="D26" s="37"/>
      <c r="E26" s="70">
        <v>2590</v>
      </c>
      <c r="F26" s="37"/>
      <c r="G26" s="70">
        <v>5600</v>
      </c>
      <c r="H26" s="47"/>
      <c r="I26" s="48">
        <f t="shared" si="1"/>
        <v>0</v>
      </c>
      <c r="J26"/>
      <c r="K26" s="82"/>
    </row>
    <row r="27" spans="1:11" s="83" customFormat="1" ht="18" customHeight="1" x14ac:dyDescent="0.25">
      <c r="A27" s="10"/>
      <c r="B27" s="62" t="s">
        <v>14</v>
      </c>
      <c r="C27" s="68">
        <v>1050</v>
      </c>
      <c r="D27" s="37"/>
      <c r="E27" s="70">
        <v>2700</v>
      </c>
      <c r="F27" s="37"/>
      <c r="G27" s="70">
        <v>6000</v>
      </c>
      <c r="H27" s="47"/>
      <c r="I27" s="48">
        <f t="shared" si="1"/>
        <v>0</v>
      </c>
      <c r="J27"/>
      <c r="K27" s="82"/>
    </row>
    <row r="28" spans="1:11" s="83" customFormat="1" ht="18" customHeight="1" x14ac:dyDescent="0.25">
      <c r="A28" s="10"/>
      <c r="B28" s="62" t="s">
        <v>15</v>
      </c>
      <c r="C28" s="68">
        <v>1050</v>
      </c>
      <c r="D28" s="37"/>
      <c r="E28" s="70">
        <v>2590</v>
      </c>
      <c r="F28" s="37"/>
      <c r="G28" s="70">
        <v>5600</v>
      </c>
      <c r="H28" s="47"/>
      <c r="I28" s="48">
        <f t="shared" si="1"/>
        <v>0</v>
      </c>
      <c r="J28"/>
      <c r="K28" s="82"/>
    </row>
    <row r="29" spans="1:11" s="83" customFormat="1" ht="20.25" customHeight="1" x14ac:dyDescent="0.25">
      <c r="A29" s="10"/>
      <c r="B29" s="63" t="s">
        <v>16</v>
      </c>
      <c r="C29" s="68">
        <v>990</v>
      </c>
      <c r="D29" s="37"/>
      <c r="E29" s="70">
        <v>2390</v>
      </c>
      <c r="F29" s="37"/>
      <c r="G29" s="70">
        <v>5200</v>
      </c>
      <c r="H29" s="47"/>
      <c r="I29" s="48">
        <f t="shared" si="1"/>
        <v>0</v>
      </c>
      <c r="J29"/>
      <c r="K29" s="82"/>
    </row>
    <row r="30" spans="1:11" s="83" customFormat="1" ht="15.75" x14ac:dyDescent="0.25">
      <c r="A30" s="10"/>
      <c r="B30" s="20"/>
      <c r="C30" s="16"/>
      <c r="D30" s="16"/>
      <c r="E30" s="16"/>
      <c r="F30" s="16"/>
      <c r="G30" s="15"/>
      <c r="H30" s="19"/>
      <c r="I30" s="10"/>
      <c r="J30"/>
      <c r="K30" s="82"/>
    </row>
    <row r="31" spans="1:11" s="83" customFormat="1" ht="24" customHeight="1" x14ac:dyDescent="0.25">
      <c r="A31" s="10"/>
      <c r="B31" s="91"/>
      <c r="C31" s="79" t="s">
        <v>0</v>
      </c>
      <c r="D31" s="183" t="s">
        <v>157</v>
      </c>
      <c r="E31" s="57" t="s">
        <v>1</v>
      </c>
      <c r="F31" s="183" t="s">
        <v>157</v>
      </c>
      <c r="G31" s="58" t="s">
        <v>2</v>
      </c>
      <c r="H31" s="183" t="s">
        <v>157</v>
      </c>
      <c r="I31" s="10"/>
      <c r="J31"/>
      <c r="K31" s="82"/>
    </row>
    <row r="32" spans="1:11" s="83" customFormat="1" ht="30" customHeight="1" x14ac:dyDescent="0.25">
      <c r="A32" s="10"/>
      <c r="B32" s="64" t="s">
        <v>17</v>
      </c>
      <c r="C32" s="180" t="s">
        <v>55</v>
      </c>
      <c r="D32" s="184" t="s">
        <v>152</v>
      </c>
      <c r="E32" s="181" t="s">
        <v>54</v>
      </c>
      <c r="F32" s="184" t="s">
        <v>153</v>
      </c>
      <c r="G32" s="182" t="s">
        <v>53</v>
      </c>
      <c r="H32" s="185" t="s">
        <v>154</v>
      </c>
      <c r="I32" s="115" t="s">
        <v>171</v>
      </c>
      <c r="J32"/>
      <c r="K32" s="82"/>
    </row>
    <row r="33" spans="1:11" s="83" customFormat="1" ht="18" customHeight="1" x14ac:dyDescent="0.25">
      <c r="A33" s="10"/>
      <c r="B33" s="34" t="s">
        <v>18</v>
      </c>
      <c r="C33" s="33">
        <v>1100</v>
      </c>
      <c r="D33" s="37"/>
      <c r="E33" s="29">
        <v>2700</v>
      </c>
      <c r="F33" s="37"/>
      <c r="G33" s="30">
        <v>6000</v>
      </c>
      <c r="H33" s="47"/>
      <c r="I33" s="114">
        <f>(C33*D33)+(E33*F33)+(G33*H33)</f>
        <v>0</v>
      </c>
      <c r="J33"/>
      <c r="K33" s="82"/>
    </row>
    <row r="34" spans="1:11" s="83" customFormat="1" ht="18" customHeight="1" x14ac:dyDescent="0.25">
      <c r="A34" s="10"/>
      <c r="B34" s="34" t="s">
        <v>19</v>
      </c>
      <c r="C34" s="33">
        <v>950</v>
      </c>
      <c r="D34" s="37"/>
      <c r="E34" s="29">
        <v>2390</v>
      </c>
      <c r="F34" s="37"/>
      <c r="G34" s="30">
        <v>5200</v>
      </c>
      <c r="H34" s="47"/>
      <c r="I34" s="48">
        <f t="shared" ref="I34:I39" si="2">(C34*D34)+(E34*F34)+(G34*H34)</f>
        <v>0</v>
      </c>
      <c r="J34"/>
      <c r="K34" s="82"/>
    </row>
    <row r="35" spans="1:11" s="83" customFormat="1" ht="18" customHeight="1" x14ac:dyDescent="0.25">
      <c r="A35" s="10"/>
      <c r="B35" s="34" t="s">
        <v>20</v>
      </c>
      <c r="C35" s="33">
        <v>1100</v>
      </c>
      <c r="D35" s="37"/>
      <c r="E35" s="29">
        <v>2700</v>
      </c>
      <c r="F35" s="37"/>
      <c r="G35" s="30">
        <v>6000</v>
      </c>
      <c r="H35" s="47"/>
      <c r="I35" s="48">
        <f t="shared" si="2"/>
        <v>0</v>
      </c>
      <c r="J35"/>
      <c r="K35" s="82"/>
    </row>
    <row r="36" spans="1:11" s="83" customFormat="1" ht="18" customHeight="1" x14ac:dyDescent="0.25">
      <c r="A36" s="10"/>
      <c r="B36" s="34" t="s">
        <v>21</v>
      </c>
      <c r="C36" s="33">
        <v>1100</v>
      </c>
      <c r="D36" s="37"/>
      <c r="E36" s="29">
        <v>2700</v>
      </c>
      <c r="F36" s="37"/>
      <c r="G36" s="30">
        <v>6000</v>
      </c>
      <c r="H36" s="47"/>
      <c r="I36" s="48">
        <f t="shared" si="2"/>
        <v>0</v>
      </c>
      <c r="J36"/>
      <c r="K36" s="82"/>
    </row>
    <row r="37" spans="1:11" s="83" customFormat="1" ht="30" customHeight="1" x14ac:dyDescent="0.25">
      <c r="A37" s="10"/>
      <c r="B37" s="34" t="s">
        <v>22</v>
      </c>
      <c r="C37" s="192">
        <v>1300</v>
      </c>
      <c r="D37" s="190"/>
      <c r="E37" s="193">
        <v>3290</v>
      </c>
      <c r="F37" s="190"/>
      <c r="G37" s="193">
        <v>7200</v>
      </c>
      <c r="H37" s="194"/>
      <c r="I37" s="48">
        <f t="shared" si="2"/>
        <v>0</v>
      </c>
      <c r="J37"/>
      <c r="K37" s="82"/>
    </row>
    <row r="38" spans="1:11" s="83" customFormat="1" ht="18" customHeight="1" x14ac:dyDescent="0.25">
      <c r="A38" s="10"/>
      <c r="B38" s="34" t="s">
        <v>23</v>
      </c>
      <c r="C38" s="33">
        <v>1100</v>
      </c>
      <c r="D38" s="37"/>
      <c r="E38" s="29">
        <v>2700</v>
      </c>
      <c r="F38" s="37"/>
      <c r="G38" s="30">
        <v>6000</v>
      </c>
      <c r="H38" s="47"/>
      <c r="I38" s="48">
        <f t="shared" si="2"/>
        <v>0</v>
      </c>
      <c r="J38"/>
      <c r="K38" s="82"/>
    </row>
    <row r="39" spans="1:11" s="83" customFormat="1" ht="18" customHeight="1" x14ac:dyDescent="0.25">
      <c r="A39" s="10"/>
      <c r="B39" s="34" t="s">
        <v>188</v>
      </c>
      <c r="C39" s="33">
        <v>990</v>
      </c>
      <c r="D39" s="37"/>
      <c r="E39" s="29">
        <v>3290</v>
      </c>
      <c r="F39" s="37"/>
      <c r="G39" s="30">
        <v>5200</v>
      </c>
      <c r="H39" s="47"/>
      <c r="I39" s="48">
        <f t="shared" si="2"/>
        <v>0</v>
      </c>
      <c r="J39"/>
      <c r="K39" s="82"/>
    </row>
    <row r="40" spans="1:11" s="83" customFormat="1" ht="15.75" x14ac:dyDescent="0.25">
      <c r="A40" s="10"/>
      <c r="B40" s="20"/>
      <c r="C40" s="16"/>
      <c r="D40" s="16"/>
      <c r="E40" s="16"/>
      <c r="F40" s="16"/>
      <c r="G40" s="15"/>
      <c r="H40" s="19"/>
      <c r="I40" s="10"/>
      <c r="J40"/>
      <c r="K40" s="82"/>
    </row>
    <row r="41" spans="1:11" s="83" customFormat="1" ht="23.1" customHeight="1" x14ac:dyDescent="0.25">
      <c r="A41" s="10"/>
      <c r="B41" s="91"/>
      <c r="C41" s="79" t="s">
        <v>0</v>
      </c>
      <c r="D41" s="183" t="s">
        <v>157</v>
      </c>
      <c r="E41" s="57" t="s">
        <v>1</v>
      </c>
      <c r="F41" s="183" t="s">
        <v>157</v>
      </c>
      <c r="G41" s="58" t="s">
        <v>2</v>
      </c>
      <c r="H41" s="183" t="s">
        <v>157</v>
      </c>
      <c r="I41" s="10"/>
      <c r="J41"/>
      <c r="K41" s="82"/>
    </row>
    <row r="42" spans="1:11" s="83" customFormat="1" ht="30" customHeight="1" x14ac:dyDescent="0.25">
      <c r="A42" s="10"/>
      <c r="B42" s="99" t="s">
        <v>24</v>
      </c>
      <c r="C42" s="180" t="s">
        <v>55</v>
      </c>
      <c r="D42" s="184" t="s">
        <v>152</v>
      </c>
      <c r="E42" s="181" t="s">
        <v>54</v>
      </c>
      <c r="F42" s="184" t="s">
        <v>153</v>
      </c>
      <c r="G42" s="182" t="s">
        <v>53</v>
      </c>
      <c r="H42" s="184" t="s">
        <v>154</v>
      </c>
      <c r="I42" s="59" t="s">
        <v>171</v>
      </c>
      <c r="J42"/>
      <c r="K42" s="82"/>
    </row>
    <row r="43" spans="1:11" s="83" customFormat="1" ht="19.5" customHeight="1" x14ac:dyDescent="0.25">
      <c r="A43" s="10"/>
      <c r="B43" s="34" t="s">
        <v>25</v>
      </c>
      <c r="C43" s="33">
        <v>1190</v>
      </c>
      <c r="D43" s="53"/>
      <c r="E43" s="29">
        <v>3290</v>
      </c>
      <c r="F43" s="37"/>
      <c r="G43" s="30">
        <v>6400</v>
      </c>
      <c r="H43" s="47"/>
      <c r="I43" s="48">
        <f>(C43*D43)+(E43*F43)+(G43*H43)</f>
        <v>0</v>
      </c>
      <c r="J43"/>
      <c r="K43" s="82"/>
    </row>
    <row r="44" spans="1:11" s="83" customFormat="1" ht="18" customHeight="1" x14ac:dyDescent="0.25">
      <c r="A44" s="10"/>
      <c r="B44" s="34" t="s">
        <v>26</v>
      </c>
      <c r="C44" s="33">
        <v>1190</v>
      </c>
      <c r="D44" s="53"/>
      <c r="E44" s="29">
        <v>2700</v>
      </c>
      <c r="F44" s="37"/>
      <c r="G44" s="30">
        <v>6000</v>
      </c>
      <c r="H44" s="47"/>
      <c r="I44" s="48">
        <f t="shared" ref="I44:I50" si="3">(C44*D44)+(E44*F44)+(G44*H44)</f>
        <v>0</v>
      </c>
      <c r="J44"/>
      <c r="K44" s="82"/>
    </row>
    <row r="45" spans="1:11" s="83" customFormat="1" ht="18" customHeight="1" x14ac:dyDescent="0.25">
      <c r="A45" s="10"/>
      <c r="B45" s="34" t="s">
        <v>27</v>
      </c>
      <c r="C45" s="33">
        <v>800</v>
      </c>
      <c r="D45" s="53"/>
      <c r="E45" s="29">
        <v>1990</v>
      </c>
      <c r="F45" s="37"/>
      <c r="G45" s="30">
        <v>4400</v>
      </c>
      <c r="H45" s="47"/>
      <c r="I45" s="48">
        <f t="shared" si="3"/>
        <v>0</v>
      </c>
      <c r="J45"/>
      <c r="K45" s="82"/>
    </row>
    <row r="46" spans="1:11" s="83" customFormat="1" ht="18" customHeight="1" x14ac:dyDescent="0.25">
      <c r="A46" s="10"/>
      <c r="B46" s="34" t="s">
        <v>28</v>
      </c>
      <c r="C46" s="33">
        <v>990</v>
      </c>
      <c r="D46" s="53"/>
      <c r="E46" s="29">
        <v>2390</v>
      </c>
      <c r="F46" s="37"/>
      <c r="G46" s="30">
        <v>5200</v>
      </c>
      <c r="H46" s="47"/>
      <c r="I46" s="48">
        <f t="shared" si="3"/>
        <v>0</v>
      </c>
      <c r="J46"/>
      <c r="K46" s="82"/>
    </row>
    <row r="47" spans="1:11" s="83" customFormat="1" ht="18" customHeight="1" x14ac:dyDescent="0.25">
      <c r="A47" s="10"/>
      <c r="B47" s="34" t="s">
        <v>29</v>
      </c>
      <c r="C47" s="33">
        <v>990</v>
      </c>
      <c r="D47" s="53"/>
      <c r="E47" s="29">
        <v>2390</v>
      </c>
      <c r="F47" s="37"/>
      <c r="G47" s="30">
        <v>5200</v>
      </c>
      <c r="H47" s="47"/>
      <c r="I47" s="48">
        <f t="shared" si="3"/>
        <v>0</v>
      </c>
      <c r="J47"/>
      <c r="K47" s="82"/>
    </row>
    <row r="48" spans="1:11" s="83" customFormat="1" ht="18" customHeight="1" x14ac:dyDescent="0.25">
      <c r="A48" s="10"/>
      <c r="B48" s="34" t="s">
        <v>30</v>
      </c>
      <c r="C48" s="33">
        <v>1100</v>
      </c>
      <c r="D48" s="53"/>
      <c r="E48" s="29">
        <v>2590</v>
      </c>
      <c r="F48" s="37"/>
      <c r="G48" s="30">
        <v>5600</v>
      </c>
      <c r="H48" s="47"/>
      <c r="I48" s="48">
        <f t="shared" si="3"/>
        <v>0</v>
      </c>
      <c r="J48"/>
      <c r="K48" s="82"/>
    </row>
    <row r="49" spans="1:11" s="83" customFormat="1" ht="18" customHeight="1" x14ac:dyDescent="0.25">
      <c r="A49" s="10"/>
      <c r="B49" s="34" t="s">
        <v>31</v>
      </c>
      <c r="C49" s="33">
        <v>1100</v>
      </c>
      <c r="D49" s="53"/>
      <c r="E49" s="29">
        <v>2590</v>
      </c>
      <c r="F49" s="37"/>
      <c r="G49" s="30">
        <v>5600</v>
      </c>
      <c r="H49" s="47"/>
      <c r="I49" s="48">
        <f t="shared" si="3"/>
        <v>0</v>
      </c>
      <c r="J49"/>
      <c r="K49" s="82"/>
    </row>
    <row r="50" spans="1:11" s="83" customFormat="1" ht="18" customHeight="1" x14ac:dyDescent="0.25">
      <c r="A50" s="10"/>
      <c r="B50" s="34" t="s">
        <v>32</v>
      </c>
      <c r="C50" s="33">
        <v>890</v>
      </c>
      <c r="D50" s="53"/>
      <c r="E50" s="29">
        <v>2190</v>
      </c>
      <c r="F50" s="37"/>
      <c r="G50" s="30">
        <v>4800</v>
      </c>
      <c r="H50" s="47"/>
      <c r="I50" s="48">
        <f t="shared" si="3"/>
        <v>0</v>
      </c>
      <c r="J50"/>
      <c r="K50" s="82"/>
    </row>
    <row r="51" spans="1:11" s="83" customFormat="1" ht="15.75" x14ac:dyDescent="0.25">
      <c r="A51" s="10"/>
      <c r="B51" s="20"/>
      <c r="C51" s="16"/>
      <c r="D51" s="16"/>
      <c r="E51" s="16"/>
      <c r="F51" s="16"/>
      <c r="G51" s="15"/>
      <c r="H51" s="19"/>
      <c r="I51" s="10"/>
      <c r="J51"/>
      <c r="K51" s="82"/>
    </row>
    <row r="52" spans="1:11" s="83" customFormat="1" ht="23.1" customHeight="1" x14ac:dyDescent="0.25">
      <c r="A52" s="10"/>
      <c r="B52" s="100"/>
      <c r="C52" s="79" t="s">
        <v>0</v>
      </c>
      <c r="D52" s="183" t="s">
        <v>157</v>
      </c>
      <c r="E52" s="57" t="s">
        <v>1</v>
      </c>
      <c r="F52" s="183" t="s">
        <v>157</v>
      </c>
      <c r="G52" s="58" t="s">
        <v>2</v>
      </c>
      <c r="H52" s="183" t="s">
        <v>157</v>
      </c>
      <c r="I52" s="10"/>
      <c r="J52"/>
      <c r="K52" s="82"/>
    </row>
    <row r="53" spans="1:11" s="83" customFormat="1" ht="29.1" customHeight="1" x14ac:dyDescent="0.25">
      <c r="A53" s="10"/>
      <c r="B53" s="101" t="s">
        <v>155</v>
      </c>
      <c r="C53" s="180" t="s">
        <v>55</v>
      </c>
      <c r="D53" s="184" t="s">
        <v>152</v>
      </c>
      <c r="E53" s="181" t="s">
        <v>54</v>
      </c>
      <c r="F53" s="184" t="s">
        <v>153</v>
      </c>
      <c r="G53" s="182" t="s">
        <v>53</v>
      </c>
      <c r="H53" s="185" t="s">
        <v>154</v>
      </c>
      <c r="I53" s="115" t="s">
        <v>171</v>
      </c>
      <c r="J53"/>
      <c r="K53" s="82"/>
    </row>
    <row r="54" spans="1:11" s="83" customFormat="1" ht="32.1" customHeight="1" x14ac:dyDescent="0.25">
      <c r="A54" s="10"/>
      <c r="B54" s="34" t="s">
        <v>33</v>
      </c>
      <c r="C54" s="195">
        <v>990</v>
      </c>
      <c r="D54" s="190"/>
      <c r="E54" s="196">
        <v>2340</v>
      </c>
      <c r="F54" s="190"/>
      <c r="G54" s="197">
        <v>5200</v>
      </c>
      <c r="H54" s="47"/>
      <c r="I54" s="114">
        <f>(C54*D54)+(E54*F54)+(G54*H54)</f>
        <v>0</v>
      </c>
      <c r="J54"/>
      <c r="K54" s="82"/>
    </row>
    <row r="55" spans="1:11" s="83" customFormat="1" ht="30" customHeight="1" x14ac:dyDescent="0.25">
      <c r="A55" s="10"/>
      <c r="B55" s="34" t="s">
        <v>189</v>
      </c>
      <c r="C55" s="195">
        <v>1100</v>
      </c>
      <c r="D55" s="190"/>
      <c r="E55" s="196">
        <v>2700</v>
      </c>
      <c r="F55" s="190"/>
      <c r="G55" s="197">
        <v>6000</v>
      </c>
      <c r="H55" s="47"/>
      <c r="I55" s="48">
        <f t="shared" ref="I55:I59" si="4">(C55*D55)+(E55*F55)+(G55*H55)</f>
        <v>0</v>
      </c>
      <c r="J55"/>
      <c r="K55" s="82"/>
    </row>
    <row r="56" spans="1:11" s="83" customFormat="1" ht="18" customHeight="1" x14ac:dyDescent="0.25">
      <c r="A56" s="10"/>
      <c r="B56" s="34" t="s">
        <v>34</v>
      </c>
      <c r="C56" s="33">
        <v>690</v>
      </c>
      <c r="D56" s="37"/>
      <c r="E56" s="29">
        <v>1620</v>
      </c>
      <c r="F56" s="37"/>
      <c r="G56" s="30">
        <v>3600</v>
      </c>
      <c r="H56" s="47"/>
      <c r="I56" s="48">
        <f t="shared" si="4"/>
        <v>0</v>
      </c>
      <c r="J56"/>
      <c r="K56" s="82"/>
    </row>
    <row r="57" spans="1:11" s="83" customFormat="1" ht="18" customHeight="1" x14ac:dyDescent="0.25">
      <c r="A57" s="10"/>
      <c r="B57" s="34" t="s">
        <v>35</v>
      </c>
      <c r="C57" s="33">
        <v>750</v>
      </c>
      <c r="D57" s="37"/>
      <c r="E57" s="29">
        <v>1800</v>
      </c>
      <c r="F57" s="37"/>
      <c r="G57" s="30">
        <v>4000</v>
      </c>
      <c r="H57" s="47"/>
      <c r="I57" s="48">
        <f t="shared" si="4"/>
        <v>0</v>
      </c>
      <c r="J57"/>
      <c r="K57" s="82"/>
    </row>
    <row r="58" spans="1:11" s="83" customFormat="1" ht="18" customHeight="1" x14ac:dyDescent="0.25">
      <c r="A58" s="10"/>
      <c r="B58" s="34" t="s">
        <v>36</v>
      </c>
      <c r="C58" s="33">
        <v>690</v>
      </c>
      <c r="D58" s="37"/>
      <c r="E58" s="29">
        <v>1620</v>
      </c>
      <c r="F58" s="37"/>
      <c r="G58" s="30">
        <v>3600</v>
      </c>
      <c r="H58" s="47"/>
      <c r="I58" s="48">
        <f t="shared" si="4"/>
        <v>0</v>
      </c>
      <c r="J58"/>
      <c r="K58" s="82"/>
    </row>
    <row r="59" spans="1:11" s="83" customFormat="1" ht="18" customHeight="1" x14ac:dyDescent="0.25">
      <c r="A59" s="10"/>
      <c r="B59" s="34" t="s">
        <v>37</v>
      </c>
      <c r="C59" s="33">
        <v>800</v>
      </c>
      <c r="D59" s="37"/>
      <c r="E59" s="29">
        <v>1980</v>
      </c>
      <c r="F59" s="37"/>
      <c r="G59" s="30">
        <v>4400</v>
      </c>
      <c r="H59" s="47"/>
      <c r="I59" s="48">
        <f t="shared" si="4"/>
        <v>0</v>
      </c>
      <c r="J59"/>
      <c r="K59" s="82"/>
    </row>
    <row r="60" spans="1:11" s="83" customFormat="1" ht="15.75" x14ac:dyDescent="0.25">
      <c r="A60" s="10"/>
      <c r="B60" s="20"/>
      <c r="C60" s="16"/>
      <c r="D60" s="16"/>
      <c r="E60" s="16"/>
      <c r="F60" s="16"/>
      <c r="G60" s="15"/>
      <c r="H60" s="19"/>
      <c r="I60" s="10"/>
      <c r="J60"/>
      <c r="K60" s="82"/>
    </row>
    <row r="61" spans="1:11" s="83" customFormat="1" ht="23.1" customHeight="1" x14ac:dyDescent="0.25">
      <c r="A61" s="10"/>
      <c r="B61" s="91"/>
      <c r="C61" s="79" t="s">
        <v>0</v>
      </c>
      <c r="D61" s="183" t="s">
        <v>157</v>
      </c>
      <c r="E61" s="57" t="s">
        <v>1</v>
      </c>
      <c r="F61" s="183" t="s">
        <v>157</v>
      </c>
      <c r="G61" s="58" t="s">
        <v>2</v>
      </c>
      <c r="H61" s="183" t="s">
        <v>157</v>
      </c>
      <c r="I61" s="10"/>
      <c r="J61"/>
      <c r="K61" s="82"/>
    </row>
    <row r="62" spans="1:11" s="83" customFormat="1" ht="30" customHeight="1" x14ac:dyDescent="0.25">
      <c r="A62" s="10"/>
      <c r="B62" s="102" t="s">
        <v>156</v>
      </c>
      <c r="C62" s="180" t="s">
        <v>55</v>
      </c>
      <c r="D62" s="184" t="s">
        <v>152</v>
      </c>
      <c r="E62" s="181" t="s">
        <v>54</v>
      </c>
      <c r="F62" s="78" t="s">
        <v>153</v>
      </c>
      <c r="G62" s="182" t="s">
        <v>53</v>
      </c>
      <c r="H62" s="116" t="s">
        <v>154</v>
      </c>
      <c r="I62" s="115" t="s">
        <v>171</v>
      </c>
      <c r="J62"/>
      <c r="K62" s="82"/>
    </row>
    <row r="63" spans="1:11" s="83" customFormat="1" ht="18" customHeight="1" x14ac:dyDescent="0.25">
      <c r="A63" s="10"/>
      <c r="B63" s="77" t="s">
        <v>38</v>
      </c>
      <c r="C63" s="33">
        <v>790</v>
      </c>
      <c r="D63" s="37"/>
      <c r="E63" s="29">
        <v>1800</v>
      </c>
      <c r="F63" s="37"/>
      <c r="G63" s="30">
        <v>4000</v>
      </c>
      <c r="H63" s="47"/>
      <c r="I63" s="114">
        <f>(C63*D63)+(E63*F63)+(G63*H63)</f>
        <v>0</v>
      </c>
      <c r="J63"/>
      <c r="K63" s="82"/>
    </row>
    <row r="64" spans="1:11" s="83" customFormat="1" ht="18" customHeight="1" x14ac:dyDescent="0.25">
      <c r="A64" s="10"/>
      <c r="B64" s="77" t="s">
        <v>190</v>
      </c>
      <c r="C64" s="33">
        <v>790</v>
      </c>
      <c r="D64" s="37"/>
      <c r="E64" s="29">
        <v>1800</v>
      </c>
      <c r="F64" s="37"/>
      <c r="G64" s="30">
        <v>4000</v>
      </c>
      <c r="H64" s="47"/>
      <c r="I64" s="48">
        <f t="shared" ref="I64:I78" si="5">(C64*D64)+(E64*F64)+(G64*H64)</f>
        <v>0</v>
      </c>
      <c r="J64"/>
      <c r="K64" s="82"/>
    </row>
    <row r="65" spans="1:11" s="83" customFormat="1" ht="18" customHeight="1" x14ac:dyDescent="0.25">
      <c r="A65" s="10"/>
      <c r="B65" s="77" t="s">
        <v>191</v>
      </c>
      <c r="C65" s="33">
        <v>1290</v>
      </c>
      <c r="D65" s="37"/>
      <c r="E65" s="29">
        <v>3060</v>
      </c>
      <c r="F65" s="37"/>
      <c r="G65" s="30">
        <v>6800</v>
      </c>
      <c r="H65" s="47"/>
      <c r="I65" s="48">
        <f t="shared" si="5"/>
        <v>0</v>
      </c>
      <c r="J65"/>
      <c r="K65" s="82"/>
    </row>
    <row r="66" spans="1:11" s="83" customFormat="1" ht="32.25" customHeight="1" x14ac:dyDescent="0.25">
      <c r="A66" s="10"/>
      <c r="B66" s="77" t="s">
        <v>39</v>
      </c>
      <c r="C66" s="195">
        <v>890</v>
      </c>
      <c r="D66" s="190"/>
      <c r="E66" s="196">
        <v>2160</v>
      </c>
      <c r="F66" s="190"/>
      <c r="G66" s="197">
        <v>4800</v>
      </c>
      <c r="H66" s="47"/>
      <c r="I66" s="48">
        <f t="shared" si="5"/>
        <v>0</v>
      </c>
      <c r="J66"/>
      <c r="K66" s="82"/>
    </row>
    <row r="67" spans="1:11" s="83" customFormat="1" ht="18" customHeight="1" x14ac:dyDescent="0.25">
      <c r="A67" s="10"/>
      <c r="B67" s="77" t="s">
        <v>192</v>
      </c>
      <c r="C67" s="33">
        <v>990</v>
      </c>
      <c r="D67" s="37"/>
      <c r="E67" s="29">
        <v>2340</v>
      </c>
      <c r="F67" s="37"/>
      <c r="G67" s="30">
        <v>5200</v>
      </c>
      <c r="H67" s="47"/>
      <c r="I67" s="48">
        <f t="shared" si="5"/>
        <v>0</v>
      </c>
      <c r="J67"/>
      <c r="K67" s="82"/>
    </row>
    <row r="68" spans="1:11" s="83" customFormat="1" ht="30.95" customHeight="1" x14ac:dyDescent="0.25">
      <c r="A68" s="10"/>
      <c r="B68" s="77" t="s">
        <v>40</v>
      </c>
      <c r="C68" s="195">
        <v>1100</v>
      </c>
      <c r="D68" s="190"/>
      <c r="E68" s="196">
        <v>2700</v>
      </c>
      <c r="F68" s="190"/>
      <c r="G68" s="197">
        <v>6000</v>
      </c>
      <c r="H68" s="47"/>
      <c r="I68" s="48">
        <f t="shared" si="5"/>
        <v>0</v>
      </c>
      <c r="J68"/>
      <c r="K68" s="82"/>
    </row>
    <row r="69" spans="1:11" s="83" customFormat="1" ht="18" customHeight="1" x14ac:dyDescent="0.25">
      <c r="A69" s="10"/>
      <c r="B69" s="77" t="s">
        <v>193</v>
      </c>
      <c r="C69" s="33">
        <v>1290</v>
      </c>
      <c r="D69" s="37"/>
      <c r="E69" s="29">
        <v>3060</v>
      </c>
      <c r="F69" s="37"/>
      <c r="G69" s="30">
        <v>6800</v>
      </c>
      <c r="H69" s="47"/>
      <c r="I69" s="48">
        <f t="shared" si="5"/>
        <v>0</v>
      </c>
      <c r="J69"/>
      <c r="K69" s="82"/>
    </row>
    <row r="70" spans="1:11" s="83" customFormat="1" ht="18" customHeight="1" x14ac:dyDescent="0.25">
      <c r="A70" s="10"/>
      <c r="B70" s="77" t="s">
        <v>194</v>
      </c>
      <c r="C70" s="33">
        <v>1290</v>
      </c>
      <c r="D70" s="37"/>
      <c r="E70" s="29">
        <v>3240</v>
      </c>
      <c r="F70" s="37"/>
      <c r="G70" s="30">
        <v>7200</v>
      </c>
      <c r="H70" s="47"/>
      <c r="I70" s="48">
        <f t="shared" si="5"/>
        <v>0</v>
      </c>
      <c r="J70"/>
      <c r="K70" s="82"/>
    </row>
    <row r="71" spans="1:11" s="83" customFormat="1" ht="30.95" customHeight="1" x14ac:dyDescent="0.25">
      <c r="A71" s="10"/>
      <c r="B71" s="77" t="s">
        <v>41</v>
      </c>
      <c r="C71" s="33">
        <v>990</v>
      </c>
      <c r="D71" s="37"/>
      <c r="E71" s="29">
        <v>2340</v>
      </c>
      <c r="F71" s="37"/>
      <c r="G71" s="30">
        <v>5200</v>
      </c>
      <c r="H71" s="47"/>
      <c r="I71" s="48">
        <f t="shared" si="5"/>
        <v>0</v>
      </c>
      <c r="J71"/>
      <c r="K71" s="82"/>
    </row>
    <row r="72" spans="1:11" s="83" customFormat="1" ht="32.1" customHeight="1" x14ac:dyDescent="0.25">
      <c r="A72" s="10"/>
      <c r="B72" s="77" t="s">
        <v>42</v>
      </c>
      <c r="C72" s="195">
        <v>1100</v>
      </c>
      <c r="D72" s="190"/>
      <c r="E72" s="196">
        <v>2520</v>
      </c>
      <c r="F72" s="190"/>
      <c r="G72" s="197">
        <v>5600</v>
      </c>
      <c r="H72" s="47"/>
      <c r="I72" s="48">
        <f t="shared" si="5"/>
        <v>0</v>
      </c>
      <c r="J72"/>
      <c r="K72" s="82"/>
    </row>
    <row r="73" spans="1:11" s="83" customFormat="1" ht="18" customHeight="1" x14ac:dyDescent="0.25">
      <c r="A73" s="10"/>
      <c r="B73" s="77" t="s">
        <v>43</v>
      </c>
      <c r="C73" s="33">
        <v>1100</v>
      </c>
      <c r="D73" s="37"/>
      <c r="E73" s="29">
        <v>2520</v>
      </c>
      <c r="F73" s="37"/>
      <c r="G73" s="30">
        <v>5600</v>
      </c>
      <c r="H73" s="47"/>
      <c r="I73" s="48">
        <f t="shared" si="5"/>
        <v>0</v>
      </c>
      <c r="J73"/>
      <c r="K73" s="82"/>
    </row>
    <row r="74" spans="1:11" s="83" customFormat="1" ht="18" customHeight="1" x14ac:dyDescent="0.25">
      <c r="A74" s="10"/>
      <c r="B74" s="77" t="s">
        <v>195</v>
      </c>
      <c r="C74" s="33">
        <v>790</v>
      </c>
      <c r="D74" s="37"/>
      <c r="E74" s="29">
        <v>1800</v>
      </c>
      <c r="F74" s="37"/>
      <c r="G74" s="30">
        <v>4000</v>
      </c>
      <c r="H74" s="47"/>
      <c r="I74" s="48">
        <f t="shared" si="5"/>
        <v>0</v>
      </c>
      <c r="J74"/>
      <c r="K74" s="82"/>
    </row>
    <row r="75" spans="1:11" s="83" customFormat="1" ht="18" customHeight="1" x14ac:dyDescent="0.25">
      <c r="A75" s="10"/>
      <c r="B75" s="77" t="s">
        <v>196</v>
      </c>
      <c r="C75" s="33">
        <v>890</v>
      </c>
      <c r="D75" s="37"/>
      <c r="E75" s="29">
        <v>2160</v>
      </c>
      <c r="F75" s="37"/>
      <c r="G75" s="30">
        <v>4800</v>
      </c>
      <c r="H75" s="47"/>
      <c r="I75" s="48">
        <f t="shared" si="5"/>
        <v>0</v>
      </c>
      <c r="J75"/>
      <c r="K75" s="82"/>
    </row>
    <row r="76" spans="1:11" s="83" customFormat="1" ht="18" customHeight="1" x14ac:dyDescent="0.25">
      <c r="A76" s="10"/>
      <c r="B76" s="77" t="s">
        <v>197</v>
      </c>
      <c r="C76" s="33">
        <v>590</v>
      </c>
      <c r="D76" s="37"/>
      <c r="E76" s="29">
        <v>1440</v>
      </c>
      <c r="F76" s="37"/>
      <c r="G76" s="30">
        <v>3200</v>
      </c>
      <c r="H76" s="47"/>
      <c r="I76" s="48">
        <f t="shared" si="5"/>
        <v>0</v>
      </c>
      <c r="J76"/>
      <c r="K76" s="82"/>
    </row>
    <row r="77" spans="1:11" s="83" customFormat="1" ht="18" customHeight="1" x14ac:dyDescent="0.25">
      <c r="A77" s="10"/>
      <c r="B77" s="77" t="s">
        <v>198</v>
      </c>
      <c r="C77" s="33">
        <v>590</v>
      </c>
      <c r="D77" s="37"/>
      <c r="E77" s="29">
        <v>1440</v>
      </c>
      <c r="F77" s="37"/>
      <c r="G77" s="30">
        <v>3200</v>
      </c>
      <c r="H77" s="47"/>
      <c r="I77" s="48">
        <f t="shared" si="5"/>
        <v>0</v>
      </c>
      <c r="J77"/>
      <c r="K77" s="82"/>
    </row>
    <row r="78" spans="1:11" s="83" customFormat="1" ht="18" customHeight="1" x14ac:dyDescent="0.25">
      <c r="A78" s="10"/>
      <c r="B78" s="77" t="s">
        <v>199</v>
      </c>
      <c r="C78" s="32">
        <v>590</v>
      </c>
      <c r="D78" s="103"/>
      <c r="E78" s="104">
        <v>1440</v>
      </c>
      <c r="F78" s="103"/>
      <c r="G78" s="105">
        <v>3200</v>
      </c>
      <c r="H78" s="106"/>
      <c r="I78" s="107">
        <f t="shared" si="5"/>
        <v>0</v>
      </c>
      <c r="J78"/>
      <c r="K78" s="82"/>
    </row>
    <row r="79" spans="1:11" s="83" customFormat="1" ht="15.75" x14ac:dyDescent="0.25">
      <c r="A79" s="10"/>
      <c r="B79" s="20"/>
      <c r="C79" s="108"/>
      <c r="D79" s="109"/>
      <c r="E79" s="108"/>
      <c r="F79" s="109"/>
      <c r="G79" s="110"/>
      <c r="H79" s="111"/>
      <c r="I79" s="112"/>
      <c r="J79"/>
      <c r="K79" s="82"/>
    </row>
    <row r="80" spans="1:11" s="83" customFormat="1" ht="17.100000000000001" customHeight="1" x14ac:dyDescent="0.25">
      <c r="A80" s="10"/>
      <c r="B80" s="91"/>
      <c r="C80" s="7"/>
      <c r="D80" s="7"/>
      <c r="E80" s="7"/>
      <c r="F80" s="7"/>
      <c r="G80" s="7"/>
      <c r="H80" s="7"/>
      <c r="I80" s="13"/>
      <c r="J80"/>
      <c r="K80" s="82"/>
    </row>
    <row r="81" spans="1:11" s="98" customFormat="1" ht="26.1" customHeight="1" x14ac:dyDescent="0.25">
      <c r="A81" s="92"/>
      <c r="B81" s="113" t="s">
        <v>44</v>
      </c>
      <c r="C81" s="93" t="s">
        <v>45</v>
      </c>
      <c r="D81" s="186" t="s">
        <v>157</v>
      </c>
      <c r="E81" s="94" t="s">
        <v>46</v>
      </c>
      <c r="F81" s="186" t="s">
        <v>157</v>
      </c>
      <c r="G81" s="95" t="s">
        <v>47</v>
      </c>
      <c r="H81" s="187" t="s">
        <v>157</v>
      </c>
      <c r="I81" s="115" t="s">
        <v>171</v>
      </c>
      <c r="J81" s="96"/>
      <c r="K81" s="97"/>
    </row>
    <row r="82" spans="1:11" s="83" customFormat="1" ht="18" customHeight="1" x14ac:dyDescent="0.25">
      <c r="A82" s="10"/>
      <c r="B82" s="34" t="s">
        <v>48</v>
      </c>
      <c r="C82" s="33">
        <v>1500</v>
      </c>
      <c r="D82" s="37"/>
      <c r="E82" s="29">
        <v>3000</v>
      </c>
      <c r="F82" s="37"/>
      <c r="G82" s="30">
        <v>6400</v>
      </c>
      <c r="H82" s="54"/>
      <c r="I82" s="114">
        <f>(C82*D82)+(E82*F82)+(G82*H82)</f>
        <v>0</v>
      </c>
      <c r="J82"/>
      <c r="K82" s="82"/>
    </row>
    <row r="83" spans="1:11" s="83" customFormat="1" ht="18" customHeight="1" x14ac:dyDescent="0.25">
      <c r="A83" s="10"/>
      <c r="B83" s="34" t="s">
        <v>49</v>
      </c>
      <c r="C83" s="33">
        <v>1500</v>
      </c>
      <c r="D83" s="37"/>
      <c r="E83" s="29">
        <v>3000</v>
      </c>
      <c r="F83" s="37"/>
      <c r="G83" s="30">
        <v>6400</v>
      </c>
      <c r="H83" s="54"/>
      <c r="I83" s="48">
        <f t="shared" ref="I83:I86" si="6">(C83*D83)+(E83*F83)+(G83*H83)</f>
        <v>0</v>
      </c>
      <c r="J83"/>
      <c r="K83" s="82"/>
    </row>
    <row r="84" spans="1:11" s="83" customFormat="1" ht="18" customHeight="1" x14ac:dyDescent="0.25">
      <c r="A84" s="10"/>
      <c r="B84" s="34" t="s">
        <v>50</v>
      </c>
      <c r="C84" s="33">
        <v>1500</v>
      </c>
      <c r="D84" s="37"/>
      <c r="E84" s="29">
        <v>3000</v>
      </c>
      <c r="F84" s="37"/>
      <c r="G84" s="30">
        <v>6400</v>
      </c>
      <c r="H84" s="54"/>
      <c r="I84" s="48">
        <f t="shared" si="6"/>
        <v>0</v>
      </c>
      <c r="J84"/>
      <c r="K84" s="82"/>
    </row>
    <row r="85" spans="1:11" s="83" customFormat="1" ht="18" customHeight="1" x14ac:dyDescent="0.25">
      <c r="A85" s="10"/>
      <c r="B85" s="34" t="s">
        <v>51</v>
      </c>
      <c r="C85" s="33">
        <v>1500</v>
      </c>
      <c r="D85" s="37"/>
      <c r="E85" s="29">
        <v>3000</v>
      </c>
      <c r="F85" s="37"/>
      <c r="G85" s="30">
        <v>6400</v>
      </c>
      <c r="H85" s="54"/>
      <c r="I85" s="48">
        <f t="shared" si="6"/>
        <v>0</v>
      </c>
      <c r="J85"/>
      <c r="K85" s="82"/>
    </row>
    <row r="86" spans="1:11" s="83" customFormat="1" ht="18" customHeight="1" x14ac:dyDescent="0.25">
      <c r="A86" s="10"/>
      <c r="B86" s="34" t="s">
        <v>52</v>
      </c>
      <c r="C86" s="33">
        <v>1500</v>
      </c>
      <c r="D86" s="37"/>
      <c r="E86" s="29">
        <v>3000</v>
      </c>
      <c r="F86" s="37"/>
      <c r="G86" s="30">
        <v>6400</v>
      </c>
      <c r="H86" s="54"/>
      <c r="I86" s="48">
        <f t="shared" si="6"/>
        <v>0</v>
      </c>
      <c r="J86"/>
      <c r="K86" s="82"/>
    </row>
    <row r="87" spans="1:11" s="83" customFormat="1" ht="15.75" x14ac:dyDescent="0.25">
      <c r="A87" s="10"/>
      <c r="B87" s="20"/>
      <c r="C87" s="17"/>
      <c r="D87" s="21"/>
      <c r="E87" s="17"/>
      <c r="F87" s="21"/>
      <c r="G87" s="22"/>
      <c r="H87" s="24"/>
      <c r="I87" s="23"/>
      <c r="J87"/>
      <c r="K87" s="82"/>
    </row>
    <row r="88" spans="1:11" s="83" customFormat="1" ht="15.75" x14ac:dyDescent="0.25">
      <c r="A88" s="10"/>
      <c r="B88" s="25"/>
      <c r="C88" s="26"/>
      <c r="D88" s="2"/>
      <c r="E88" s="2"/>
      <c r="F88" s="2"/>
      <c r="G88" s="2"/>
      <c r="H88"/>
      <c r="I88" s="23"/>
      <c r="J88"/>
      <c r="K88" s="82"/>
    </row>
    <row r="89" spans="1:11" s="83" customFormat="1" ht="24.95" customHeight="1" x14ac:dyDescent="0.25">
      <c r="A89" s="10"/>
      <c r="B89" s="25"/>
      <c r="C89" s="205" t="s">
        <v>160</v>
      </c>
      <c r="D89" s="205"/>
      <c r="E89" s="205"/>
      <c r="F89" s="206">
        <v>1</v>
      </c>
      <c r="G89" s="206"/>
      <c r="H89" s="206"/>
      <c r="I89" s="206"/>
      <c r="J89"/>
      <c r="K89" s="82"/>
    </row>
    <row r="90" spans="1:11" s="83" customFormat="1" ht="24.95" customHeight="1" x14ac:dyDescent="0.25">
      <c r="A90" s="10"/>
      <c r="B90" s="25"/>
      <c r="C90" s="210" t="s">
        <v>164</v>
      </c>
      <c r="D90" s="210"/>
      <c r="E90" s="210"/>
      <c r="F90" s="211">
        <f>+SUM(I15:I20)*F89+SUM(I24:I29)*F89+SUM(I33:I39)*F89+SUM(I43:I50)*F89+SUM(I54:I59)+SUM(I63:I79)*F89+SUM(I82:I86)*F89</f>
        <v>0</v>
      </c>
      <c r="G90" s="211"/>
      <c r="H90" s="211"/>
      <c r="I90" s="211"/>
      <c r="J90"/>
      <c r="K90" s="82"/>
    </row>
    <row r="91" spans="1:11" s="83" customFormat="1" ht="24.95" customHeight="1" x14ac:dyDescent="0.25">
      <c r="A91" s="10"/>
      <c r="B91" s="25"/>
      <c r="C91" s="205" t="s">
        <v>162</v>
      </c>
      <c r="D91" s="205"/>
      <c r="E91" s="205"/>
      <c r="F91" s="212"/>
      <c r="G91" s="212"/>
      <c r="H91" s="212"/>
      <c r="I91" s="212"/>
      <c r="J91"/>
      <c r="K91" s="82"/>
    </row>
    <row r="92" spans="1:11" s="83" customFormat="1" ht="20.100000000000001" customHeight="1" x14ac:dyDescent="0.25">
      <c r="A92" s="10"/>
      <c r="B92" s="25"/>
      <c r="C92" s="17"/>
      <c r="D92" s="21"/>
      <c r="E92" s="17"/>
      <c r="F92" s="21"/>
      <c r="G92" s="22"/>
      <c r="H92" s="24"/>
      <c r="I92"/>
      <c r="J92"/>
      <c r="K92" s="82"/>
    </row>
    <row r="93" spans="1:11" s="83" customFormat="1" ht="27" customHeight="1" x14ac:dyDescent="0.25">
      <c r="A93" s="10"/>
      <c r="B93" s="25"/>
      <c r="C93" s="213" t="s">
        <v>158</v>
      </c>
      <c r="D93" s="213"/>
      <c r="E93" s="213"/>
      <c r="F93" s="214">
        <f>F90-(F90*F91)</f>
        <v>0</v>
      </c>
      <c r="G93" s="214"/>
      <c r="H93" s="214"/>
      <c r="I93" s="214"/>
      <c r="J93" s="188" t="s">
        <v>163</v>
      </c>
      <c r="K93" s="82"/>
    </row>
    <row r="94" spans="1:11" s="83" customFormat="1" ht="15.75" x14ac:dyDescent="0.25">
      <c r="A94" s="10"/>
      <c r="B94" s="20"/>
      <c r="C94" s="27"/>
      <c r="D94" s="21"/>
      <c r="E94" s="17"/>
      <c r="F94" s="21"/>
      <c r="G94" s="22"/>
      <c r="H94" s="24"/>
      <c r="I94" s="23"/>
      <c r="J94"/>
      <c r="K94" s="82"/>
    </row>
    <row r="95" spans="1:11" s="83" customFormat="1" ht="15.75" x14ac:dyDescent="0.25">
      <c r="A95" s="10"/>
      <c r="B95" s="20"/>
      <c r="C95" s="17"/>
      <c r="D95" s="12"/>
      <c r="E95" s="17"/>
      <c r="F95" s="21"/>
      <c r="G95" s="22"/>
      <c r="H95" s="24"/>
      <c r="I95" s="23"/>
      <c r="J95"/>
      <c r="K95" s="82"/>
    </row>
    <row r="96" spans="1:11" s="83" customFormat="1" ht="21.95" customHeight="1" x14ac:dyDescent="0.25">
      <c r="A96" s="10"/>
      <c r="B96" s="117" t="s">
        <v>166</v>
      </c>
      <c r="C96" s="207"/>
      <c r="D96" s="208"/>
      <c r="E96" s="208"/>
      <c r="F96" s="208"/>
      <c r="G96" s="208"/>
      <c r="H96" s="208"/>
      <c r="I96" s="209"/>
      <c r="J96"/>
      <c r="K96" s="82"/>
    </row>
    <row r="97" spans="1:11" s="83" customFormat="1" ht="21.95" customHeight="1" x14ac:dyDescent="0.25">
      <c r="A97" s="10"/>
      <c r="B97" s="117" t="s">
        <v>167</v>
      </c>
      <c r="C97" s="207"/>
      <c r="D97" s="208"/>
      <c r="E97" s="208"/>
      <c r="F97" s="208"/>
      <c r="G97" s="208"/>
      <c r="H97" s="208"/>
      <c r="I97" s="209"/>
      <c r="J97"/>
      <c r="K97" s="82"/>
    </row>
    <row r="98" spans="1:11" s="83" customFormat="1" ht="21.95" customHeight="1" x14ac:dyDescent="0.25">
      <c r="A98" s="10"/>
      <c r="B98" s="117" t="s">
        <v>168</v>
      </c>
      <c r="C98" s="207"/>
      <c r="D98" s="208"/>
      <c r="E98" s="208"/>
      <c r="F98" s="208"/>
      <c r="G98" s="208"/>
      <c r="H98" s="208"/>
      <c r="I98" s="209"/>
      <c r="J98"/>
      <c r="K98" s="82"/>
    </row>
    <row r="99" spans="1:11" s="83" customFormat="1" ht="15.75" x14ac:dyDescent="0.25">
      <c r="A99" s="10"/>
      <c r="B99" s="25"/>
      <c r="C99" s="15"/>
      <c r="D99" s="15"/>
      <c r="E99" s="15"/>
      <c r="F99" s="15"/>
      <c r="G99" s="15"/>
      <c r="H99" s="19"/>
      <c r="I99" s="10"/>
      <c r="J99"/>
      <c r="K99" s="82"/>
    </row>
    <row r="100" spans="1:11" s="83" customFormat="1" ht="15.75" x14ac:dyDescent="0.25">
      <c r="A100" s="10"/>
      <c r="B100" s="25"/>
      <c r="C100" s="15"/>
      <c r="D100" s="15"/>
      <c r="E100" s="15"/>
      <c r="F100" s="15"/>
      <c r="G100" s="15"/>
      <c r="H100" s="19"/>
      <c r="I100" s="10"/>
      <c r="J100"/>
      <c r="K100" s="82"/>
    </row>
    <row r="101" spans="1:11" s="83" customFormat="1" ht="15.75" x14ac:dyDescent="0.25">
      <c r="A101" s="10"/>
      <c r="B101" s="25"/>
      <c r="C101" s="12"/>
      <c r="D101" s="12"/>
      <c r="E101" s="12"/>
      <c r="F101" s="12"/>
      <c r="G101" s="12"/>
      <c r="H101" s="10"/>
      <c r="I101" s="10"/>
      <c r="J101"/>
      <c r="K101" s="82"/>
    </row>
    <row r="102" spans="1:11" s="83" customFormat="1" ht="15.75" x14ac:dyDescent="0.25">
      <c r="A102" s="10"/>
      <c r="B102" s="25"/>
      <c r="C102" s="12"/>
      <c r="D102" s="12"/>
      <c r="E102" s="12"/>
      <c r="F102" s="12"/>
      <c r="G102" s="12"/>
      <c r="H102" s="10"/>
      <c r="I102" s="10"/>
      <c r="J102"/>
      <c r="K102" s="82"/>
    </row>
    <row r="103" spans="1:11" s="83" customFormat="1" x14ac:dyDescent="0.25">
      <c r="A103" s="10"/>
      <c r="B103" s="11"/>
      <c r="C103" s="12"/>
      <c r="D103" s="12"/>
      <c r="E103" s="12"/>
      <c r="F103" s="12"/>
      <c r="G103" s="12"/>
      <c r="H103" s="10"/>
      <c r="I103" s="10"/>
      <c r="J103"/>
      <c r="K103" s="82"/>
    </row>
    <row r="104" spans="1:11" s="83" customFormat="1" x14ac:dyDescent="0.25">
      <c r="A104" s="10"/>
      <c r="B104" s="11"/>
      <c r="C104" s="12"/>
      <c r="D104" s="12"/>
      <c r="E104" s="12"/>
      <c r="F104" s="12"/>
      <c r="G104" s="12"/>
      <c r="H104" s="10"/>
      <c r="I104" s="10"/>
      <c r="J104"/>
      <c r="K104" s="82"/>
    </row>
    <row r="105" spans="1:11" s="83" customFormat="1" x14ac:dyDescent="0.25">
      <c r="A105" s="10"/>
      <c r="B105" s="11"/>
      <c r="C105" s="12"/>
      <c r="D105" s="12"/>
      <c r="E105" s="12"/>
      <c r="F105" s="12"/>
      <c r="G105" s="12"/>
      <c r="H105" s="10"/>
      <c r="I105" s="10"/>
      <c r="J105"/>
      <c r="K105" s="82"/>
    </row>
    <row r="106" spans="1:11" s="83" customFormat="1" x14ac:dyDescent="0.25">
      <c r="A106" s="10"/>
      <c r="B106" s="11"/>
      <c r="C106" s="12"/>
      <c r="D106" s="12"/>
      <c r="E106" s="12"/>
      <c r="F106" s="12"/>
      <c r="G106" s="12"/>
      <c r="H106" s="10"/>
      <c r="I106" s="10"/>
      <c r="J106"/>
      <c r="K106" s="82"/>
    </row>
    <row r="107" spans="1:11" s="83" customFormat="1" x14ac:dyDescent="0.25">
      <c r="A107" s="10"/>
      <c r="B107" s="11"/>
      <c r="C107" s="12"/>
      <c r="D107" s="12"/>
      <c r="E107" s="12"/>
      <c r="F107" s="12"/>
      <c r="G107" s="12"/>
      <c r="H107" s="10"/>
      <c r="I107" s="10"/>
      <c r="J107"/>
      <c r="K107" s="82"/>
    </row>
    <row r="108" spans="1:11" s="83" customFormat="1" x14ac:dyDescent="0.25">
      <c r="A108" s="10"/>
      <c r="B108" s="11"/>
      <c r="C108" s="12"/>
      <c r="D108" s="12"/>
      <c r="E108" s="12"/>
      <c r="F108" s="12"/>
      <c r="G108" s="12"/>
      <c r="H108" s="10"/>
      <c r="I108" s="10"/>
      <c r="J108"/>
      <c r="K108" s="82"/>
    </row>
    <row r="109" spans="1:11" s="83" customFormat="1" x14ac:dyDescent="0.25">
      <c r="A109" s="10"/>
      <c r="B109" s="11"/>
      <c r="C109" s="12"/>
      <c r="D109" s="12"/>
      <c r="E109" s="12"/>
      <c r="F109" s="12"/>
      <c r="G109" s="12"/>
      <c r="H109" s="10"/>
      <c r="I109" s="10"/>
      <c r="J109"/>
      <c r="K109" s="82"/>
    </row>
    <row r="110" spans="1:11" s="83" customFormat="1" x14ac:dyDescent="0.25">
      <c r="A110" s="10"/>
      <c r="B110" s="11"/>
      <c r="C110" s="12"/>
      <c r="D110" s="12"/>
      <c r="E110" s="12"/>
      <c r="F110" s="12"/>
      <c r="G110" s="12"/>
      <c r="H110" s="10"/>
      <c r="I110" s="10"/>
      <c r="J110"/>
      <c r="K110" s="82"/>
    </row>
    <row r="111" spans="1:11" s="83" customFormat="1" x14ac:dyDescent="0.25">
      <c r="A111" s="10"/>
      <c r="B111" s="11"/>
      <c r="C111" s="12"/>
      <c r="D111" s="12"/>
      <c r="E111" s="12"/>
      <c r="F111" s="12"/>
      <c r="G111" s="12"/>
      <c r="H111" s="10"/>
      <c r="I111" s="10"/>
      <c r="J111"/>
      <c r="K111" s="82"/>
    </row>
    <row r="112" spans="1:11" s="83" customFormat="1" x14ac:dyDescent="0.25">
      <c r="A112" s="10"/>
      <c r="B112" s="11"/>
      <c r="C112" s="12"/>
      <c r="D112" s="12"/>
      <c r="E112" s="12"/>
      <c r="F112" s="12"/>
      <c r="G112" s="12"/>
      <c r="H112" s="10"/>
      <c r="I112" s="10"/>
      <c r="J112"/>
      <c r="K112" s="82"/>
    </row>
    <row r="113" spans="1:11" s="83" customFormat="1" x14ac:dyDescent="0.25">
      <c r="A113" s="10"/>
      <c r="B113" s="11"/>
      <c r="C113" s="12"/>
      <c r="D113" s="12"/>
      <c r="E113" s="12"/>
      <c r="F113" s="12"/>
      <c r="G113" s="12"/>
      <c r="H113" s="10"/>
      <c r="I113" s="10"/>
      <c r="J113"/>
      <c r="K113" s="82"/>
    </row>
    <row r="114" spans="1:11" s="83" customFormat="1" x14ac:dyDescent="0.25">
      <c r="A114" s="10"/>
      <c r="B114" s="11"/>
      <c r="C114" s="12"/>
      <c r="D114" s="12"/>
      <c r="E114" s="12"/>
      <c r="F114" s="12"/>
      <c r="G114" s="12"/>
      <c r="H114" s="10"/>
      <c r="I114" s="10"/>
      <c r="J114"/>
      <c r="K114" s="82"/>
    </row>
    <row r="115" spans="1:11" s="83" customFormat="1" x14ac:dyDescent="0.25">
      <c r="A115" s="10"/>
      <c r="B115" s="11"/>
      <c r="C115" s="12"/>
      <c r="D115" s="12"/>
      <c r="E115" s="12"/>
      <c r="F115" s="12"/>
      <c r="G115" s="12"/>
      <c r="H115" s="10"/>
      <c r="I115" s="10"/>
      <c r="J115"/>
      <c r="K115" s="82"/>
    </row>
    <row r="116" spans="1:11" hidden="1" x14ac:dyDescent="0.25">
      <c r="A116" s="84"/>
      <c r="B116" s="85"/>
      <c r="C116" s="86"/>
      <c r="D116" s="86"/>
      <c r="E116" s="86"/>
      <c r="F116" s="86"/>
      <c r="G116" s="86"/>
      <c r="H116" s="84"/>
      <c r="I116" s="84"/>
    </row>
    <row r="117" spans="1:11" hidden="1" x14ac:dyDescent="0.25">
      <c r="A117" s="84"/>
      <c r="B117" s="85"/>
      <c r="C117" s="86"/>
      <c r="D117" s="86"/>
      <c r="E117" s="86"/>
      <c r="F117" s="86"/>
      <c r="G117" s="86"/>
      <c r="H117" s="84"/>
      <c r="I117" s="84"/>
    </row>
    <row r="118" spans="1:11" hidden="1" x14ac:dyDescent="0.25">
      <c r="A118" s="84"/>
      <c r="B118" s="85"/>
      <c r="C118" s="86"/>
      <c r="D118" s="86"/>
      <c r="E118" s="86"/>
      <c r="F118" s="86"/>
      <c r="G118" s="86"/>
      <c r="H118" s="84"/>
      <c r="I118" s="84"/>
    </row>
    <row r="119" spans="1:11" hidden="1" x14ac:dyDescent="0.25">
      <c r="A119" s="84"/>
      <c r="B119" s="85"/>
      <c r="C119" s="86"/>
      <c r="D119" s="86"/>
      <c r="E119" s="86"/>
      <c r="F119" s="86"/>
      <c r="G119" s="86"/>
      <c r="H119" s="84"/>
      <c r="I119" s="84"/>
    </row>
    <row r="120" spans="1:11" hidden="1" x14ac:dyDescent="0.25">
      <c r="A120" s="84"/>
      <c r="B120" s="85"/>
      <c r="C120" s="86"/>
      <c r="D120" s="86"/>
      <c r="E120" s="86"/>
      <c r="F120" s="86"/>
      <c r="G120" s="86"/>
      <c r="H120" s="84"/>
      <c r="I120" s="84"/>
    </row>
    <row r="121" spans="1:11" hidden="1" x14ac:dyDescent="0.25">
      <c r="A121" s="84"/>
      <c r="B121" s="85"/>
      <c r="C121" s="86"/>
      <c r="D121" s="86"/>
      <c r="E121" s="86"/>
      <c r="F121" s="86"/>
      <c r="G121" s="86"/>
      <c r="H121" s="84"/>
      <c r="I121" s="84"/>
    </row>
    <row r="122" spans="1:11" hidden="1" x14ac:dyDescent="0.25">
      <c r="A122" s="84"/>
      <c r="B122" s="85"/>
      <c r="C122" s="86"/>
      <c r="D122" s="86"/>
      <c r="E122" s="86"/>
      <c r="F122" s="86"/>
      <c r="G122" s="86"/>
      <c r="H122" s="84"/>
      <c r="I122" s="84"/>
    </row>
    <row r="123" spans="1:11" hidden="1" x14ac:dyDescent="0.25">
      <c r="A123" s="84"/>
      <c r="B123" s="85"/>
      <c r="C123" s="86"/>
      <c r="D123" s="86"/>
      <c r="E123" s="86"/>
      <c r="F123" s="86"/>
      <c r="G123" s="86"/>
      <c r="H123" s="84"/>
      <c r="I123" s="84"/>
    </row>
    <row r="124" spans="1:11" hidden="1" x14ac:dyDescent="0.25">
      <c r="A124" s="84"/>
      <c r="B124" s="85"/>
      <c r="C124" s="86"/>
      <c r="D124" s="86"/>
      <c r="E124" s="86"/>
      <c r="F124" s="86"/>
      <c r="G124" s="86"/>
      <c r="H124" s="84"/>
      <c r="I124" s="84"/>
    </row>
    <row r="125" spans="1:11" hidden="1" x14ac:dyDescent="0.25">
      <c r="A125" s="84"/>
      <c r="B125" s="85"/>
      <c r="C125" s="86"/>
      <c r="D125" s="86"/>
      <c r="E125" s="86"/>
      <c r="F125" s="86"/>
      <c r="G125" s="86"/>
      <c r="H125" s="84"/>
      <c r="I125" s="84"/>
    </row>
    <row r="126" spans="1:11" hidden="1" x14ac:dyDescent="0.25">
      <c r="A126" s="84"/>
      <c r="B126" s="85"/>
      <c r="C126" s="86"/>
      <c r="D126" s="86"/>
      <c r="E126" s="86"/>
      <c r="F126" s="86"/>
      <c r="G126" s="86"/>
      <c r="H126" s="84"/>
      <c r="I126" s="84"/>
    </row>
    <row r="127" spans="1:11" hidden="1" x14ac:dyDescent="0.25">
      <c r="A127" s="84"/>
      <c r="B127" s="85"/>
      <c r="C127" s="86"/>
      <c r="D127" s="86"/>
      <c r="E127" s="86"/>
      <c r="F127" s="86"/>
      <c r="G127" s="86"/>
      <c r="H127" s="84"/>
      <c r="I127" s="84"/>
    </row>
    <row r="128" spans="1:11" hidden="1" x14ac:dyDescent="0.25">
      <c r="A128" s="84"/>
      <c r="B128" s="85"/>
      <c r="C128" s="86"/>
      <c r="D128" s="86"/>
      <c r="E128" s="86"/>
      <c r="F128" s="86"/>
      <c r="G128" s="86"/>
      <c r="H128" s="84"/>
      <c r="I128" s="84"/>
    </row>
    <row r="129" spans="1:9" hidden="1" x14ac:dyDescent="0.25">
      <c r="A129" s="84"/>
      <c r="B129" s="85"/>
      <c r="C129" s="86"/>
      <c r="D129" s="86"/>
      <c r="E129" s="86"/>
      <c r="F129" s="86"/>
      <c r="G129" s="86"/>
      <c r="H129" s="84"/>
      <c r="I129" s="84"/>
    </row>
    <row r="130" spans="1:9" hidden="1" x14ac:dyDescent="0.25">
      <c r="A130" s="84"/>
      <c r="B130" s="85"/>
      <c r="C130" s="86"/>
      <c r="D130" s="86"/>
      <c r="E130" s="86"/>
      <c r="F130" s="86"/>
      <c r="G130" s="86"/>
      <c r="H130" s="84"/>
      <c r="I130" s="84"/>
    </row>
    <row r="131" spans="1:9" hidden="1" x14ac:dyDescent="0.25">
      <c r="A131" s="84"/>
      <c r="B131" s="85"/>
      <c r="C131" s="86"/>
      <c r="D131" s="86"/>
      <c r="E131" s="86"/>
      <c r="F131" s="86"/>
      <c r="G131" s="86"/>
      <c r="H131" s="84"/>
      <c r="I131" s="84"/>
    </row>
    <row r="132" spans="1:9" hidden="1" x14ac:dyDescent="0.25">
      <c r="A132" s="84"/>
      <c r="B132" s="85"/>
      <c r="C132" s="86"/>
      <c r="D132" s="86"/>
      <c r="E132" s="86"/>
      <c r="F132" s="86"/>
      <c r="G132" s="86"/>
      <c r="H132" s="84"/>
      <c r="I132" s="84"/>
    </row>
    <row r="133" spans="1:9" hidden="1" x14ac:dyDescent="0.25">
      <c r="A133" s="84"/>
      <c r="B133" s="85"/>
      <c r="C133" s="86"/>
      <c r="D133" s="86"/>
      <c r="E133" s="86"/>
      <c r="F133" s="86"/>
      <c r="G133" s="86"/>
      <c r="H133" s="84"/>
      <c r="I133" s="84"/>
    </row>
    <row r="134" spans="1:9" hidden="1" x14ac:dyDescent="0.25">
      <c r="A134" s="84"/>
      <c r="B134" s="85"/>
      <c r="C134" s="86"/>
      <c r="D134" s="86"/>
      <c r="E134" s="86"/>
      <c r="F134" s="86"/>
      <c r="G134" s="86"/>
      <c r="H134" s="84"/>
      <c r="I134" s="84"/>
    </row>
    <row r="135" spans="1:9" hidden="1" x14ac:dyDescent="0.25">
      <c r="A135" s="84"/>
      <c r="B135" s="85"/>
      <c r="C135" s="86"/>
      <c r="D135" s="86"/>
      <c r="E135" s="86"/>
      <c r="F135" s="86"/>
      <c r="G135" s="86"/>
      <c r="H135" s="84"/>
      <c r="I135" s="84"/>
    </row>
    <row r="136" spans="1:9" hidden="1" x14ac:dyDescent="0.25">
      <c r="A136" s="84"/>
      <c r="B136" s="85"/>
      <c r="C136" s="86"/>
      <c r="D136" s="86"/>
      <c r="E136" s="86"/>
      <c r="F136" s="86"/>
      <c r="G136" s="86"/>
      <c r="H136" s="84"/>
      <c r="I136" s="84"/>
    </row>
    <row r="137" spans="1:9" hidden="1" x14ac:dyDescent="0.25">
      <c r="A137" s="84"/>
      <c r="B137" s="85"/>
      <c r="C137" s="86"/>
      <c r="D137" s="86"/>
      <c r="E137" s="86"/>
      <c r="F137" s="86"/>
      <c r="G137" s="86"/>
      <c r="H137" s="84"/>
      <c r="I137" s="84"/>
    </row>
    <row r="138" spans="1:9" hidden="1" x14ac:dyDescent="0.25">
      <c r="A138" s="84"/>
      <c r="B138" s="85"/>
      <c r="C138" s="86"/>
      <c r="D138" s="86"/>
      <c r="E138" s="86"/>
      <c r="F138" s="86"/>
      <c r="G138" s="86"/>
      <c r="H138" s="84"/>
      <c r="I138" s="84"/>
    </row>
    <row r="139" spans="1:9" hidden="1" x14ac:dyDescent="0.25">
      <c r="A139" s="84"/>
      <c r="B139" s="85"/>
      <c r="C139" s="86"/>
      <c r="D139" s="86"/>
      <c r="E139" s="86"/>
      <c r="F139" s="86"/>
      <c r="G139" s="86"/>
      <c r="H139" s="84"/>
      <c r="I139" s="84"/>
    </row>
    <row r="140" spans="1:9" hidden="1" x14ac:dyDescent="0.25">
      <c r="A140" s="84"/>
      <c r="B140" s="85"/>
      <c r="C140" s="86"/>
      <c r="D140" s="86"/>
      <c r="E140" s="86"/>
      <c r="F140" s="86"/>
      <c r="G140" s="86"/>
      <c r="H140" s="84"/>
      <c r="I140" s="84"/>
    </row>
    <row r="141" spans="1:9" hidden="1" x14ac:dyDescent="0.25">
      <c r="A141" s="84"/>
      <c r="B141" s="85"/>
      <c r="C141" s="86"/>
      <c r="D141" s="86"/>
      <c r="E141" s="86"/>
      <c r="F141" s="86"/>
      <c r="G141" s="86"/>
      <c r="H141" s="84"/>
      <c r="I141" s="84"/>
    </row>
    <row r="142" spans="1:9" hidden="1" x14ac:dyDescent="0.25">
      <c r="A142" s="84"/>
      <c r="B142" s="85"/>
      <c r="C142" s="86"/>
      <c r="D142" s="86"/>
      <c r="E142" s="86"/>
      <c r="F142" s="86"/>
      <c r="G142" s="86"/>
      <c r="H142" s="84"/>
      <c r="I142" s="84"/>
    </row>
    <row r="143" spans="1:9" hidden="1" x14ac:dyDescent="0.25">
      <c r="A143" s="84"/>
      <c r="B143" s="85"/>
      <c r="C143" s="86"/>
      <c r="D143" s="86"/>
      <c r="E143" s="86"/>
      <c r="F143" s="86"/>
      <c r="G143" s="86"/>
      <c r="H143" s="84"/>
      <c r="I143" s="84"/>
    </row>
    <row r="144" spans="1:9" hidden="1" x14ac:dyDescent="0.25">
      <c r="A144" s="84"/>
    </row>
  </sheetData>
  <mergeCells count="15">
    <mergeCell ref="C96:I96"/>
    <mergeCell ref="C97:I97"/>
    <mergeCell ref="C98:I98"/>
    <mergeCell ref="C90:E90"/>
    <mergeCell ref="C91:E91"/>
    <mergeCell ref="F90:I90"/>
    <mergeCell ref="F91:I91"/>
    <mergeCell ref="C93:E93"/>
    <mergeCell ref="F93:I93"/>
    <mergeCell ref="B8:B9"/>
    <mergeCell ref="B10:H10"/>
    <mergeCell ref="B11:H11"/>
    <mergeCell ref="B12:H12"/>
    <mergeCell ref="C89:E89"/>
    <mergeCell ref="F89:I89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E7AAA-FF29-4AF8-AC1F-AFA8DF22FD62}">
  <sheetPr>
    <tabColor theme="9" tint="0.39997558519241921"/>
  </sheetPr>
  <dimension ref="A1:M148"/>
  <sheetViews>
    <sheetView showGridLines="0" tabSelected="1" topLeftCell="A118" zoomScale="88" zoomScaleNormal="100" workbookViewId="0">
      <selection activeCell="C121" sqref="C121:E122"/>
    </sheetView>
  </sheetViews>
  <sheetFormatPr baseColWidth="10" defaultColWidth="0" defaultRowHeight="15" zeroHeight="1" x14ac:dyDescent="0.25"/>
  <cols>
    <col min="1" max="1" width="10.85546875" customWidth="1"/>
    <col min="2" max="2" width="57" style="5" customWidth="1"/>
    <col min="3" max="3" width="10.85546875" style="5" customWidth="1"/>
    <col min="4" max="4" width="8.7109375" customWidth="1"/>
    <col min="5" max="5" width="10.85546875" customWidth="1"/>
    <col min="6" max="6" width="8.85546875" customWidth="1"/>
    <col min="7" max="10" width="10.85546875" customWidth="1"/>
    <col min="11" max="13" width="0" hidden="1" customWidth="1"/>
    <col min="14" max="16384" width="10.85546875" hidden="1"/>
  </cols>
  <sheetData>
    <row r="1" spans="2:7" ht="18.75" x14ac:dyDescent="0.3">
      <c r="C1" s="3"/>
      <c r="D1" s="7"/>
      <c r="E1" s="7"/>
      <c r="F1" s="7"/>
    </row>
    <row r="2" spans="2:7" ht="18.75" x14ac:dyDescent="0.3">
      <c r="C2" s="3"/>
      <c r="D2" s="7"/>
      <c r="E2" s="7"/>
      <c r="F2" s="7"/>
    </row>
    <row r="3" spans="2:7" ht="18.75" x14ac:dyDescent="0.3">
      <c r="C3" s="3"/>
      <c r="D3" s="7"/>
      <c r="E3" s="7"/>
      <c r="F3" s="7"/>
    </row>
    <row r="4" spans="2:7" ht="18.75" x14ac:dyDescent="0.3">
      <c r="C4" s="3"/>
      <c r="D4" s="7"/>
      <c r="E4" s="7"/>
      <c r="F4" s="7"/>
    </row>
    <row r="5" spans="2:7" ht="18.75" x14ac:dyDescent="0.3">
      <c r="C5" s="4"/>
      <c r="D5" s="7"/>
      <c r="E5" s="7"/>
      <c r="F5" s="7"/>
    </row>
    <row r="6" spans="2:7" ht="18.75" x14ac:dyDescent="0.3">
      <c r="B6" s="8"/>
      <c r="C6" s="4"/>
      <c r="D6" s="7"/>
      <c r="E6" s="7"/>
      <c r="F6" s="7"/>
    </row>
    <row r="7" spans="2:7" ht="17.100000000000001" customHeight="1" x14ac:dyDescent="0.3">
      <c r="B7" s="9"/>
      <c r="C7" s="4"/>
      <c r="D7" s="7"/>
      <c r="E7" s="7"/>
      <c r="F7" s="7"/>
    </row>
    <row r="8" spans="2:7" ht="27.95" customHeight="1" x14ac:dyDescent="0.25">
      <c r="B8" s="215" t="s">
        <v>151</v>
      </c>
      <c r="C8" s="215"/>
      <c r="D8" s="215"/>
      <c r="E8" s="215"/>
      <c r="F8" s="215"/>
    </row>
    <row r="9" spans="2:7" ht="24.95" customHeight="1" x14ac:dyDescent="0.25">
      <c r="B9" s="219" t="s">
        <v>56</v>
      </c>
      <c r="C9" s="219"/>
      <c r="D9" s="219"/>
      <c r="E9" s="219"/>
      <c r="F9" s="219"/>
      <c r="G9" s="10"/>
    </row>
    <row r="10" spans="2:7" ht="21.95" customHeight="1" x14ac:dyDescent="0.25">
      <c r="B10" s="125"/>
      <c r="C10" s="132" t="s">
        <v>1</v>
      </c>
      <c r="D10" s="126" t="s">
        <v>157</v>
      </c>
      <c r="E10" s="127" t="s">
        <v>2</v>
      </c>
      <c r="F10" s="126" t="s">
        <v>157</v>
      </c>
      <c r="G10" s="10"/>
    </row>
    <row r="11" spans="2:7" ht="23.1" customHeight="1" x14ac:dyDescent="0.25">
      <c r="B11" s="167" t="s">
        <v>57</v>
      </c>
      <c r="C11" s="133" t="s">
        <v>169</v>
      </c>
      <c r="D11" s="128" t="s">
        <v>147</v>
      </c>
      <c r="E11" s="129" t="s">
        <v>170</v>
      </c>
      <c r="F11" s="128" t="s">
        <v>148</v>
      </c>
      <c r="G11" s="130" t="s">
        <v>171</v>
      </c>
    </row>
    <row r="12" spans="2:7" ht="18" customHeight="1" x14ac:dyDescent="0.25">
      <c r="B12" s="34" t="s">
        <v>58</v>
      </c>
      <c r="C12" s="166">
        <f>E12/1.6</f>
        <v>0</v>
      </c>
      <c r="D12" s="143"/>
      <c r="E12" s="136">
        <v>0</v>
      </c>
      <c r="F12" s="144"/>
      <c r="G12" s="131">
        <f>(C12*D12)+(E12*F12)</f>
        <v>0</v>
      </c>
    </row>
    <row r="13" spans="2:7" ht="18" customHeight="1" x14ac:dyDescent="0.25">
      <c r="B13" s="34" t="s">
        <v>59</v>
      </c>
      <c r="C13" s="166">
        <v>15900</v>
      </c>
      <c r="D13" s="143"/>
      <c r="E13" s="136">
        <v>25900</v>
      </c>
      <c r="F13" s="144"/>
      <c r="G13" s="131">
        <f t="shared" ref="G13:G23" si="0">(C13*D13)+(E13*F13)</f>
        <v>0</v>
      </c>
    </row>
    <row r="14" spans="2:7" ht="18" customHeight="1" x14ac:dyDescent="0.25">
      <c r="B14" s="34" t="s">
        <v>60</v>
      </c>
      <c r="C14" s="166">
        <v>14900</v>
      </c>
      <c r="D14" s="143"/>
      <c r="E14" s="136">
        <v>22900</v>
      </c>
      <c r="F14" s="144"/>
      <c r="G14" s="131">
        <f t="shared" si="0"/>
        <v>0</v>
      </c>
    </row>
    <row r="15" spans="2:7" ht="18" customHeight="1" x14ac:dyDescent="0.25">
      <c r="B15" s="34" t="s">
        <v>61</v>
      </c>
      <c r="C15" s="166">
        <v>14900</v>
      </c>
      <c r="D15" s="143"/>
      <c r="E15" s="136">
        <v>22900</v>
      </c>
      <c r="F15" s="144"/>
      <c r="G15" s="131">
        <f t="shared" si="0"/>
        <v>0</v>
      </c>
    </row>
    <row r="16" spans="2:7" ht="18" customHeight="1" x14ac:dyDescent="0.25">
      <c r="B16" s="34" t="s">
        <v>62</v>
      </c>
      <c r="C16" s="166">
        <v>7490</v>
      </c>
      <c r="D16" s="143"/>
      <c r="E16" s="136">
        <v>11900</v>
      </c>
      <c r="F16" s="144"/>
      <c r="G16" s="131">
        <f t="shared" si="0"/>
        <v>0</v>
      </c>
    </row>
    <row r="17" spans="2:7" ht="18" customHeight="1" x14ac:dyDescent="0.25">
      <c r="B17" s="34" t="s">
        <v>63</v>
      </c>
      <c r="C17" s="166">
        <v>7490</v>
      </c>
      <c r="D17" s="143"/>
      <c r="E17" s="136">
        <v>11900</v>
      </c>
      <c r="F17" s="144"/>
      <c r="G17" s="131">
        <f t="shared" si="0"/>
        <v>0</v>
      </c>
    </row>
    <row r="18" spans="2:7" ht="18" customHeight="1" x14ac:dyDescent="0.25">
      <c r="B18" s="34" t="s">
        <v>64</v>
      </c>
      <c r="C18" s="166">
        <v>7490</v>
      </c>
      <c r="D18" s="143"/>
      <c r="E18" s="136">
        <v>11900</v>
      </c>
      <c r="F18" s="144"/>
      <c r="G18" s="131">
        <f t="shared" si="0"/>
        <v>0</v>
      </c>
    </row>
    <row r="19" spans="2:7" ht="18" customHeight="1" x14ac:dyDescent="0.25">
      <c r="B19" s="34" t="s">
        <v>65</v>
      </c>
      <c r="C19" s="166">
        <v>5900</v>
      </c>
      <c r="D19" s="143"/>
      <c r="E19" s="136">
        <v>9900</v>
      </c>
      <c r="F19" s="144"/>
      <c r="G19" s="131">
        <f t="shared" si="0"/>
        <v>0</v>
      </c>
    </row>
    <row r="20" spans="2:7" ht="18" customHeight="1" x14ac:dyDescent="0.25">
      <c r="B20" s="34" t="s">
        <v>66</v>
      </c>
      <c r="C20" s="166">
        <v>10900</v>
      </c>
      <c r="D20" s="143"/>
      <c r="E20" s="136">
        <v>16900</v>
      </c>
      <c r="F20" s="144"/>
      <c r="G20" s="131">
        <f t="shared" si="0"/>
        <v>0</v>
      </c>
    </row>
    <row r="21" spans="2:7" ht="18" customHeight="1" x14ac:dyDescent="0.25">
      <c r="B21" s="34" t="s">
        <v>67</v>
      </c>
      <c r="C21" s="166">
        <v>15900</v>
      </c>
      <c r="D21" s="143"/>
      <c r="E21" s="136">
        <v>25900</v>
      </c>
      <c r="F21" s="144"/>
      <c r="G21" s="131">
        <f t="shared" si="0"/>
        <v>0</v>
      </c>
    </row>
    <row r="22" spans="2:7" ht="18" customHeight="1" x14ac:dyDescent="0.25">
      <c r="B22" s="34" t="s">
        <v>68</v>
      </c>
      <c r="C22" s="166">
        <v>14900</v>
      </c>
      <c r="D22" s="143"/>
      <c r="E22" s="136">
        <v>22900</v>
      </c>
      <c r="F22" s="144"/>
      <c r="G22" s="131">
        <f t="shared" si="0"/>
        <v>0</v>
      </c>
    </row>
    <row r="23" spans="2:7" ht="18" customHeight="1" x14ac:dyDescent="0.25">
      <c r="B23" s="34" t="s">
        <v>69</v>
      </c>
      <c r="C23" s="166">
        <v>14900</v>
      </c>
      <c r="D23" s="143"/>
      <c r="E23" s="136">
        <v>22900</v>
      </c>
      <c r="F23" s="144"/>
      <c r="G23" s="131">
        <f t="shared" si="0"/>
        <v>0</v>
      </c>
    </row>
    <row r="24" spans="2:7" x14ac:dyDescent="0.25">
      <c r="B24" s="28"/>
      <c r="C24" s="28"/>
      <c r="D24" s="119"/>
      <c r="E24" s="119"/>
      <c r="F24" s="120"/>
      <c r="G24" s="10"/>
    </row>
    <row r="25" spans="2:7" ht="21.95" customHeight="1" x14ac:dyDescent="0.25">
      <c r="B25" s="125"/>
      <c r="C25" s="132" t="s">
        <v>1</v>
      </c>
      <c r="D25" s="126" t="s">
        <v>157</v>
      </c>
      <c r="E25" s="127" t="s">
        <v>2</v>
      </c>
      <c r="F25" s="126" t="s">
        <v>157</v>
      </c>
      <c r="G25" s="10"/>
    </row>
    <row r="26" spans="2:7" ht="23.1" customHeight="1" x14ac:dyDescent="0.25">
      <c r="B26" s="135" t="s">
        <v>70</v>
      </c>
      <c r="C26" s="133" t="s">
        <v>172</v>
      </c>
      <c r="D26" s="128" t="s">
        <v>149</v>
      </c>
      <c r="E26" s="129" t="s">
        <v>173</v>
      </c>
      <c r="F26" s="128" t="s">
        <v>150</v>
      </c>
      <c r="G26" s="118" t="s">
        <v>171</v>
      </c>
    </row>
    <row r="27" spans="2:7" ht="18" customHeight="1" x14ac:dyDescent="0.25">
      <c r="B27" s="60" t="s">
        <v>71</v>
      </c>
      <c r="C27" s="168">
        <v>25900</v>
      </c>
      <c r="D27" s="145"/>
      <c r="E27" s="137">
        <v>42900</v>
      </c>
      <c r="F27" s="145"/>
      <c r="G27" s="48">
        <f>(C27*D27)+(E27*F27)</f>
        <v>0</v>
      </c>
    </row>
    <row r="28" spans="2:7" ht="18" customHeight="1" x14ac:dyDescent="0.25">
      <c r="B28" s="60" t="s">
        <v>72</v>
      </c>
      <c r="C28" s="168">
        <v>25900</v>
      </c>
      <c r="D28" s="145"/>
      <c r="E28" s="137">
        <v>42900</v>
      </c>
      <c r="F28" s="145"/>
      <c r="G28" s="48">
        <f t="shared" ref="G28:G31" si="1">(C28*D28)+(E28*F28)</f>
        <v>0</v>
      </c>
    </row>
    <row r="29" spans="2:7" ht="18" customHeight="1" x14ac:dyDescent="0.25">
      <c r="B29" s="60" t="s">
        <v>73</v>
      </c>
      <c r="C29" s="168">
        <v>25900</v>
      </c>
      <c r="D29" s="145"/>
      <c r="E29" s="137">
        <v>42900</v>
      </c>
      <c r="F29" s="145"/>
      <c r="G29" s="48">
        <f t="shared" si="1"/>
        <v>0</v>
      </c>
    </row>
    <row r="30" spans="2:7" ht="18" customHeight="1" x14ac:dyDescent="0.25">
      <c r="B30" s="60" t="s">
        <v>74</v>
      </c>
      <c r="C30" s="168">
        <v>25900</v>
      </c>
      <c r="D30" s="145"/>
      <c r="E30" s="137">
        <v>42900</v>
      </c>
      <c r="F30" s="145"/>
      <c r="G30" s="48">
        <f t="shared" si="1"/>
        <v>0</v>
      </c>
    </row>
    <row r="31" spans="2:7" ht="18" customHeight="1" x14ac:dyDescent="0.25">
      <c r="B31" s="60" t="s">
        <v>75</v>
      </c>
      <c r="C31" s="168">
        <v>25900</v>
      </c>
      <c r="D31" s="145"/>
      <c r="E31" s="137">
        <v>42900</v>
      </c>
      <c r="F31" s="145"/>
      <c r="G31" s="48">
        <f t="shared" si="1"/>
        <v>0</v>
      </c>
    </row>
    <row r="32" spans="2:7" ht="15.75" x14ac:dyDescent="0.25">
      <c r="B32" s="121"/>
      <c r="C32" s="121"/>
      <c r="D32" s="119"/>
      <c r="E32" s="119"/>
      <c r="F32" s="120"/>
      <c r="G32" s="10"/>
    </row>
    <row r="33" spans="2:7" ht="21.95" customHeight="1" x14ac:dyDescent="0.25">
      <c r="B33" s="125"/>
      <c r="C33" s="132" t="s">
        <v>1</v>
      </c>
      <c r="D33" s="126" t="s">
        <v>157</v>
      </c>
      <c r="E33" s="127" t="s">
        <v>2</v>
      </c>
      <c r="F33" s="126" t="s">
        <v>157</v>
      </c>
      <c r="G33" s="10"/>
    </row>
    <row r="34" spans="2:7" ht="23.1" customHeight="1" x14ac:dyDescent="0.25">
      <c r="B34" s="139" t="s">
        <v>76</v>
      </c>
      <c r="C34" s="133" t="s">
        <v>172</v>
      </c>
      <c r="D34" s="128" t="s">
        <v>149</v>
      </c>
      <c r="E34" s="129" t="s">
        <v>173</v>
      </c>
      <c r="F34" s="128" t="s">
        <v>150</v>
      </c>
      <c r="G34" s="118" t="s">
        <v>171</v>
      </c>
    </row>
    <row r="35" spans="2:7" ht="18" customHeight="1" x14ac:dyDescent="0.25">
      <c r="B35" s="34" t="s">
        <v>77</v>
      </c>
      <c r="C35" s="166">
        <v>18900</v>
      </c>
      <c r="D35" s="145"/>
      <c r="E35" s="136">
        <v>34900</v>
      </c>
      <c r="F35" s="145"/>
      <c r="G35" s="131">
        <f>(C35*D35)+(E35*F35)</f>
        <v>0</v>
      </c>
    </row>
    <row r="36" spans="2:7" ht="18" customHeight="1" x14ac:dyDescent="0.25">
      <c r="B36" s="34" t="s">
        <v>78</v>
      </c>
      <c r="C36" s="166">
        <v>22900</v>
      </c>
      <c r="D36" s="145"/>
      <c r="E36" s="136">
        <v>39000</v>
      </c>
      <c r="F36" s="145"/>
      <c r="G36" s="131">
        <f t="shared" ref="G36:G41" si="2">(C36*D36)+(E36*F36)</f>
        <v>0</v>
      </c>
    </row>
    <row r="37" spans="2:7" ht="18" customHeight="1" x14ac:dyDescent="0.25">
      <c r="B37" s="34" t="s">
        <v>79</v>
      </c>
      <c r="C37" s="166">
        <v>22900</v>
      </c>
      <c r="D37" s="145"/>
      <c r="E37" s="136">
        <v>39000</v>
      </c>
      <c r="F37" s="145"/>
      <c r="G37" s="131">
        <f t="shared" si="2"/>
        <v>0</v>
      </c>
    </row>
    <row r="38" spans="2:7" ht="18" customHeight="1" x14ac:dyDescent="0.25">
      <c r="B38" s="34" t="s">
        <v>80</v>
      </c>
      <c r="C38" s="166">
        <v>17900</v>
      </c>
      <c r="D38" s="145"/>
      <c r="E38" s="136">
        <v>32900</v>
      </c>
      <c r="F38" s="145"/>
      <c r="G38" s="131">
        <f t="shared" si="2"/>
        <v>0</v>
      </c>
    </row>
    <row r="39" spans="2:7" ht="18" customHeight="1" x14ac:dyDescent="0.25">
      <c r="B39" s="60" t="s">
        <v>81</v>
      </c>
      <c r="C39" s="166">
        <v>17900</v>
      </c>
      <c r="D39" s="145"/>
      <c r="E39" s="136">
        <v>32900</v>
      </c>
      <c r="F39" s="145"/>
      <c r="G39" s="131">
        <f t="shared" si="2"/>
        <v>0</v>
      </c>
    </row>
    <row r="40" spans="2:7" ht="18" customHeight="1" x14ac:dyDescent="0.25">
      <c r="B40" s="34" t="s">
        <v>82</v>
      </c>
      <c r="C40" s="166">
        <v>17900</v>
      </c>
      <c r="D40" s="145"/>
      <c r="E40" s="136">
        <v>32900</v>
      </c>
      <c r="F40" s="145"/>
      <c r="G40" s="131">
        <f t="shared" si="2"/>
        <v>0</v>
      </c>
    </row>
    <row r="41" spans="2:7" ht="18" customHeight="1" x14ac:dyDescent="0.25">
      <c r="B41" s="34" t="s">
        <v>83</v>
      </c>
      <c r="C41" s="166">
        <v>17900</v>
      </c>
      <c r="D41" s="145"/>
      <c r="E41" s="136">
        <v>32900</v>
      </c>
      <c r="F41" s="145"/>
      <c r="G41" s="131">
        <f t="shared" si="2"/>
        <v>0</v>
      </c>
    </row>
    <row r="42" spans="2:7" x14ac:dyDescent="0.25">
      <c r="B42" s="28"/>
      <c r="C42" s="28"/>
      <c r="D42" s="119"/>
      <c r="E42" s="138"/>
      <c r="F42" s="122"/>
      <c r="G42" s="10"/>
    </row>
    <row r="43" spans="2:7" ht="23.1" customHeight="1" x14ac:dyDescent="0.25">
      <c r="B43" s="28"/>
      <c r="C43" s="132" t="s">
        <v>1</v>
      </c>
      <c r="D43" s="126" t="s">
        <v>157</v>
      </c>
      <c r="E43" s="127" t="s">
        <v>2</v>
      </c>
      <c r="F43" s="126" t="s">
        <v>157</v>
      </c>
      <c r="G43" s="10"/>
    </row>
    <row r="44" spans="2:7" ht="21.95" customHeight="1" x14ac:dyDescent="0.25">
      <c r="B44" s="140" t="s">
        <v>84</v>
      </c>
      <c r="C44" s="133" t="s">
        <v>172</v>
      </c>
      <c r="D44" s="128" t="s">
        <v>149</v>
      </c>
      <c r="E44" s="129" t="s">
        <v>173</v>
      </c>
      <c r="F44" s="128" t="s">
        <v>150</v>
      </c>
      <c r="G44" s="118" t="s">
        <v>171</v>
      </c>
    </row>
    <row r="45" spans="2:7" ht="18" customHeight="1" x14ac:dyDescent="0.25">
      <c r="B45" s="34" t="s">
        <v>85</v>
      </c>
      <c r="C45" s="166">
        <v>15690</v>
      </c>
      <c r="D45" s="145"/>
      <c r="E45" s="136">
        <f>500*50</f>
        <v>25000</v>
      </c>
      <c r="F45" s="145"/>
      <c r="G45" s="131">
        <f>(C45*D45)+(E45*F45)</f>
        <v>0</v>
      </c>
    </row>
    <row r="46" spans="2:7" ht="18" customHeight="1" x14ac:dyDescent="0.25">
      <c r="B46" s="34" t="s">
        <v>86</v>
      </c>
      <c r="C46" s="166">
        <v>16900</v>
      </c>
      <c r="D46" s="145"/>
      <c r="E46" s="136">
        <v>29000</v>
      </c>
      <c r="F46" s="145"/>
      <c r="G46" s="131">
        <f t="shared" ref="G46:G54" si="3">(C46*D46)+(E46*F46)</f>
        <v>0</v>
      </c>
    </row>
    <row r="47" spans="2:7" ht="18" customHeight="1" x14ac:dyDescent="0.25">
      <c r="B47" s="34" t="s">
        <v>87</v>
      </c>
      <c r="C47" s="166">
        <v>16900</v>
      </c>
      <c r="D47" s="145"/>
      <c r="E47" s="136">
        <v>29000</v>
      </c>
      <c r="F47" s="145"/>
      <c r="G47" s="131">
        <f t="shared" si="3"/>
        <v>0</v>
      </c>
    </row>
    <row r="48" spans="2:7" ht="18" customHeight="1" x14ac:dyDescent="0.25">
      <c r="B48" s="34" t="s">
        <v>88</v>
      </c>
      <c r="C48" s="166">
        <v>15900</v>
      </c>
      <c r="D48" s="145"/>
      <c r="E48" s="136">
        <v>22000</v>
      </c>
      <c r="F48" s="145"/>
      <c r="G48" s="131">
        <f t="shared" si="3"/>
        <v>0</v>
      </c>
    </row>
    <row r="49" spans="2:7" ht="18" customHeight="1" x14ac:dyDescent="0.25">
      <c r="B49" s="34" t="s">
        <v>89</v>
      </c>
      <c r="C49" s="166">
        <v>15900</v>
      </c>
      <c r="D49" s="145"/>
      <c r="E49" s="136">
        <v>22000</v>
      </c>
      <c r="F49" s="145"/>
      <c r="G49" s="131">
        <f t="shared" si="3"/>
        <v>0</v>
      </c>
    </row>
    <row r="50" spans="2:7" ht="18" customHeight="1" x14ac:dyDescent="0.25">
      <c r="B50" s="34" t="s">
        <v>90</v>
      </c>
      <c r="C50" s="166">
        <v>16900</v>
      </c>
      <c r="D50" s="145"/>
      <c r="E50" s="136">
        <f t="shared" ref="E50:E53" si="4">500*50</f>
        <v>25000</v>
      </c>
      <c r="F50" s="145"/>
      <c r="G50" s="131">
        <f t="shared" si="3"/>
        <v>0</v>
      </c>
    </row>
    <row r="51" spans="2:7" ht="18" customHeight="1" x14ac:dyDescent="0.25">
      <c r="B51" s="34" t="s">
        <v>91</v>
      </c>
      <c r="C51" s="166">
        <v>16900</v>
      </c>
      <c r="D51" s="145"/>
      <c r="E51" s="136">
        <f t="shared" si="4"/>
        <v>25000</v>
      </c>
      <c r="F51" s="145"/>
      <c r="G51" s="131">
        <f t="shared" si="3"/>
        <v>0</v>
      </c>
    </row>
    <row r="52" spans="2:7" ht="18" customHeight="1" x14ac:dyDescent="0.25">
      <c r="B52" s="34" t="s">
        <v>92</v>
      </c>
      <c r="C52" s="166">
        <v>16900</v>
      </c>
      <c r="D52" s="145"/>
      <c r="E52" s="136">
        <f t="shared" si="4"/>
        <v>25000</v>
      </c>
      <c r="F52" s="145"/>
      <c r="G52" s="131">
        <f t="shared" si="3"/>
        <v>0</v>
      </c>
    </row>
    <row r="53" spans="2:7" ht="18" customHeight="1" x14ac:dyDescent="0.25">
      <c r="B53" s="34" t="s">
        <v>93</v>
      </c>
      <c r="C53" s="166">
        <v>15690</v>
      </c>
      <c r="D53" s="145"/>
      <c r="E53" s="136">
        <f t="shared" si="4"/>
        <v>25000</v>
      </c>
      <c r="F53" s="145"/>
      <c r="G53" s="131">
        <f t="shared" si="3"/>
        <v>0</v>
      </c>
    </row>
    <row r="54" spans="2:7" ht="18" customHeight="1" x14ac:dyDescent="0.25">
      <c r="B54" s="34" t="s">
        <v>94</v>
      </c>
      <c r="C54" s="166">
        <v>15690</v>
      </c>
      <c r="D54" s="145"/>
      <c r="E54" s="136">
        <f>500*50</f>
        <v>25000</v>
      </c>
      <c r="F54" s="145"/>
      <c r="G54" s="131">
        <f t="shared" si="3"/>
        <v>0</v>
      </c>
    </row>
    <row r="55" spans="2:7" x14ac:dyDescent="0.25">
      <c r="B55" s="28"/>
      <c r="C55" s="28"/>
      <c r="D55" s="119"/>
      <c r="E55" s="119"/>
      <c r="F55" s="122"/>
      <c r="G55" s="10"/>
    </row>
    <row r="56" spans="2:7" ht="23.1" customHeight="1" x14ac:dyDescent="0.25">
      <c r="B56" s="125"/>
      <c r="C56" s="132" t="s">
        <v>1</v>
      </c>
      <c r="D56" s="126" t="s">
        <v>157</v>
      </c>
      <c r="E56" s="127" t="s">
        <v>2</v>
      </c>
      <c r="F56" s="126" t="s">
        <v>157</v>
      </c>
      <c r="G56" s="10"/>
    </row>
    <row r="57" spans="2:7" ht="21.95" customHeight="1" x14ac:dyDescent="0.25">
      <c r="B57" s="141" t="s">
        <v>95</v>
      </c>
      <c r="C57" s="133" t="s">
        <v>172</v>
      </c>
      <c r="D57" s="128" t="s">
        <v>149</v>
      </c>
      <c r="E57" s="129" t="s">
        <v>173</v>
      </c>
      <c r="F57" s="128" t="s">
        <v>150</v>
      </c>
      <c r="G57" s="118" t="s">
        <v>171</v>
      </c>
    </row>
    <row r="58" spans="2:7" ht="18" customHeight="1" x14ac:dyDescent="0.25">
      <c r="B58" s="34" t="s">
        <v>96</v>
      </c>
      <c r="C58" s="166">
        <v>16900</v>
      </c>
      <c r="D58" s="145"/>
      <c r="E58" s="136">
        <f>550*50</f>
        <v>27500</v>
      </c>
      <c r="F58" s="145"/>
      <c r="G58" s="131">
        <f>(C58*D58)+(E58*F58)</f>
        <v>0</v>
      </c>
    </row>
    <row r="59" spans="2:7" ht="18" customHeight="1" x14ac:dyDescent="0.25">
      <c r="B59" s="34" t="s">
        <v>11</v>
      </c>
      <c r="C59" s="166">
        <v>16900</v>
      </c>
      <c r="D59" s="145"/>
      <c r="E59" s="136">
        <f t="shared" ref="E59:E65" si="5">550*50</f>
        <v>27500</v>
      </c>
      <c r="F59" s="145"/>
      <c r="G59" s="131">
        <f t="shared" ref="G59:G65" si="6">(C59*D59)+(E59*F59)</f>
        <v>0</v>
      </c>
    </row>
    <row r="60" spans="2:7" ht="18" customHeight="1" x14ac:dyDescent="0.25">
      <c r="B60" s="34" t="s">
        <v>97</v>
      </c>
      <c r="C60" s="166">
        <v>16900</v>
      </c>
      <c r="D60" s="145"/>
      <c r="E60" s="136">
        <f t="shared" si="5"/>
        <v>27500</v>
      </c>
      <c r="F60" s="145"/>
      <c r="G60" s="131">
        <f t="shared" si="6"/>
        <v>0</v>
      </c>
    </row>
    <row r="61" spans="2:7" ht="18" customHeight="1" x14ac:dyDescent="0.25">
      <c r="B61" s="34" t="s">
        <v>90</v>
      </c>
      <c r="C61" s="166">
        <v>16900</v>
      </c>
      <c r="D61" s="145"/>
      <c r="E61" s="136">
        <f t="shared" si="5"/>
        <v>27500</v>
      </c>
      <c r="F61" s="145"/>
      <c r="G61" s="131">
        <f t="shared" si="6"/>
        <v>0</v>
      </c>
    </row>
    <row r="62" spans="2:7" ht="18" customHeight="1" x14ac:dyDescent="0.25">
      <c r="B62" s="34" t="s">
        <v>98</v>
      </c>
      <c r="C62" s="166">
        <v>16900</v>
      </c>
      <c r="D62" s="145"/>
      <c r="E62" s="136">
        <f t="shared" si="5"/>
        <v>27500</v>
      </c>
      <c r="F62" s="145"/>
      <c r="G62" s="131">
        <f t="shared" si="6"/>
        <v>0</v>
      </c>
    </row>
    <row r="63" spans="2:7" ht="18" customHeight="1" x14ac:dyDescent="0.25">
      <c r="B63" s="34" t="s">
        <v>99</v>
      </c>
      <c r="C63" s="166">
        <v>16900</v>
      </c>
      <c r="D63" s="145"/>
      <c r="E63" s="136">
        <f t="shared" si="5"/>
        <v>27500</v>
      </c>
      <c r="F63" s="145"/>
      <c r="G63" s="131">
        <f t="shared" si="6"/>
        <v>0</v>
      </c>
    </row>
    <row r="64" spans="2:7" ht="18" customHeight="1" x14ac:dyDescent="0.25">
      <c r="B64" s="34" t="s">
        <v>100</v>
      </c>
      <c r="C64" s="166">
        <v>16900</v>
      </c>
      <c r="D64" s="145"/>
      <c r="E64" s="136">
        <f t="shared" si="5"/>
        <v>27500</v>
      </c>
      <c r="F64" s="145"/>
      <c r="G64" s="131">
        <f t="shared" si="6"/>
        <v>0</v>
      </c>
    </row>
    <row r="65" spans="2:7" ht="32.25" customHeight="1" x14ac:dyDescent="0.25">
      <c r="B65" s="34" t="s">
        <v>101</v>
      </c>
      <c r="C65" s="169">
        <v>16900</v>
      </c>
      <c r="D65" s="198"/>
      <c r="E65" s="151">
        <f t="shared" si="5"/>
        <v>27500</v>
      </c>
      <c r="F65" s="145"/>
      <c r="G65" s="131">
        <f t="shared" si="6"/>
        <v>0</v>
      </c>
    </row>
    <row r="66" spans="2:7" x14ac:dyDescent="0.25">
      <c r="B66" s="28"/>
      <c r="C66" s="28"/>
      <c r="D66" s="119"/>
      <c r="E66" s="119"/>
      <c r="F66" s="122"/>
      <c r="G66" s="10"/>
    </row>
    <row r="67" spans="2:7" ht="23.1" customHeight="1" x14ac:dyDescent="0.25">
      <c r="B67" s="125"/>
      <c r="C67" s="132" t="s">
        <v>1</v>
      </c>
      <c r="D67" s="126" t="s">
        <v>157</v>
      </c>
      <c r="E67" s="127" t="s">
        <v>2</v>
      </c>
      <c r="F67" s="126" t="s">
        <v>157</v>
      </c>
      <c r="G67" s="10"/>
    </row>
    <row r="68" spans="2:7" ht="30" customHeight="1" x14ac:dyDescent="0.25">
      <c r="B68" s="146" t="s">
        <v>175</v>
      </c>
      <c r="C68" s="133" t="s">
        <v>172</v>
      </c>
      <c r="D68" s="128" t="s">
        <v>149</v>
      </c>
      <c r="E68" s="129" t="s">
        <v>173</v>
      </c>
      <c r="F68" s="147" t="s">
        <v>150</v>
      </c>
      <c r="G68" s="149" t="s">
        <v>171</v>
      </c>
    </row>
    <row r="69" spans="2:7" ht="18" customHeight="1" x14ac:dyDescent="0.25">
      <c r="B69" s="60" t="s">
        <v>102</v>
      </c>
      <c r="C69" s="166">
        <f>E69/1.6</f>
        <v>37500</v>
      </c>
      <c r="D69" s="153"/>
      <c r="E69" s="136">
        <f>1200*50</f>
        <v>60000</v>
      </c>
      <c r="F69" s="154"/>
      <c r="G69" s="131">
        <f>(D69*C69)+(F69*E69)</f>
        <v>0</v>
      </c>
    </row>
    <row r="70" spans="2:7" ht="30" customHeight="1" x14ac:dyDescent="0.25">
      <c r="B70" s="34" t="s">
        <v>174</v>
      </c>
      <c r="C70" s="166">
        <f t="shared" ref="C70:C73" si="7">E70/1.6</f>
        <v>37500</v>
      </c>
      <c r="D70" s="153"/>
      <c r="E70" s="136">
        <f t="shared" ref="E70:E73" si="8">1200*50</f>
        <v>60000</v>
      </c>
      <c r="F70" s="154"/>
      <c r="G70" s="131">
        <f t="shared" ref="G70:G73" si="9">(D70*C70)+(F70*E70)</f>
        <v>0</v>
      </c>
    </row>
    <row r="71" spans="2:7" ht="18" customHeight="1" x14ac:dyDescent="0.25">
      <c r="B71" s="34" t="s">
        <v>103</v>
      </c>
      <c r="C71" s="166">
        <f t="shared" si="7"/>
        <v>37500</v>
      </c>
      <c r="D71" s="153"/>
      <c r="E71" s="136">
        <f t="shared" si="8"/>
        <v>60000</v>
      </c>
      <c r="F71" s="154"/>
      <c r="G71" s="131">
        <f t="shared" si="9"/>
        <v>0</v>
      </c>
    </row>
    <row r="72" spans="2:7" ht="18" customHeight="1" x14ac:dyDescent="0.25">
      <c r="B72" s="34" t="s">
        <v>104</v>
      </c>
      <c r="C72" s="166">
        <f t="shared" si="7"/>
        <v>37500</v>
      </c>
      <c r="D72" s="153"/>
      <c r="E72" s="136">
        <f t="shared" si="8"/>
        <v>60000</v>
      </c>
      <c r="F72" s="154"/>
      <c r="G72" s="131">
        <f t="shared" si="9"/>
        <v>0</v>
      </c>
    </row>
    <row r="73" spans="2:7" ht="18" customHeight="1" x14ac:dyDescent="0.25">
      <c r="B73" s="34" t="s">
        <v>105</v>
      </c>
      <c r="C73" s="166">
        <f t="shared" si="7"/>
        <v>37500</v>
      </c>
      <c r="D73" s="153"/>
      <c r="E73" s="136">
        <f t="shared" si="8"/>
        <v>60000</v>
      </c>
      <c r="F73" s="154"/>
      <c r="G73" s="131">
        <f t="shared" si="9"/>
        <v>0</v>
      </c>
    </row>
    <row r="74" spans="2:7" x14ac:dyDescent="0.25">
      <c r="B74" s="28"/>
      <c r="C74" s="28"/>
      <c r="D74" s="119"/>
      <c r="E74" s="119"/>
      <c r="F74" s="122"/>
      <c r="G74" s="10"/>
    </row>
    <row r="75" spans="2:7" ht="23.1" customHeight="1" x14ac:dyDescent="0.25">
      <c r="B75" s="125"/>
      <c r="C75" s="132" t="s">
        <v>1</v>
      </c>
      <c r="D75" s="126" t="s">
        <v>157</v>
      </c>
      <c r="E75" s="127" t="s">
        <v>2</v>
      </c>
      <c r="F75" s="126" t="s">
        <v>157</v>
      </c>
      <c r="G75" s="10"/>
    </row>
    <row r="76" spans="2:7" ht="21.95" customHeight="1" x14ac:dyDescent="0.25">
      <c r="B76" s="150" t="s">
        <v>106</v>
      </c>
      <c r="C76" s="133" t="s">
        <v>172</v>
      </c>
      <c r="D76" s="128" t="s">
        <v>149</v>
      </c>
      <c r="E76" s="129" t="s">
        <v>173</v>
      </c>
      <c r="F76" s="147" t="s">
        <v>150</v>
      </c>
      <c r="G76" s="162" t="s">
        <v>171</v>
      </c>
    </row>
    <row r="77" spans="2:7" ht="18" customHeight="1" x14ac:dyDescent="0.25">
      <c r="B77" s="34" t="s">
        <v>107</v>
      </c>
      <c r="C77" s="166">
        <v>15690</v>
      </c>
      <c r="D77" s="145"/>
      <c r="E77" s="136">
        <f>500*50</f>
        <v>25000</v>
      </c>
      <c r="F77" s="145"/>
      <c r="G77" s="131">
        <f>(C77*D77)+(E77*F77)</f>
        <v>0</v>
      </c>
    </row>
    <row r="78" spans="2:7" ht="18" customHeight="1" x14ac:dyDescent="0.25">
      <c r="B78" s="34" t="s">
        <v>108</v>
      </c>
      <c r="C78" s="166">
        <v>15690</v>
      </c>
      <c r="D78" s="145"/>
      <c r="E78" s="136">
        <f>500*50</f>
        <v>25000</v>
      </c>
      <c r="F78" s="145"/>
      <c r="G78" s="131">
        <f t="shared" ref="G78:G82" si="10">(C78*D78)+(E78*F78)</f>
        <v>0</v>
      </c>
    </row>
    <row r="79" spans="2:7" ht="33" customHeight="1" x14ac:dyDescent="0.25">
      <c r="B79" s="77" t="s">
        <v>109</v>
      </c>
      <c r="C79" s="169">
        <v>15690</v>
      </c>
      <c r="D79" s="198"/>
      <c r="E79" s="151">
        <v>25000</v>
      </c>
      <c r="F79" s="145"/>
      <c r="G79" s="131">
        <f t="shared" si="10"/>
        <v>0</v>
      </c>
    </row>
    <row r="80" spans="2:7" ht="31.5" customHeight="1" x14ac:dyDescent="0.25">
      <c r="B80" s="77" t="s">
        <v>110</v>
      </c>
      <c r="C80" s="169">
        <v>15690</v>
      </c>
      <c r="D80" s="198"/>
      <c r="E80" s="151">
        <v>25000</v>
      </c>
      <c r="F80" s="145"/>
      <c r="G80" s="131">
        <f t="shared" si="10"/>
        <v>0</v>
      </c>
    </row>
    <row r="81" spans="2:7" ht="30" customHeight="1" x14ac:dyDescent="0.25">
      <c r="B81" s="77" t="s">
        <v>111</v>
      </c>
      <c r="C81" s="169">
        <v>12000</v>
      </c>
      <c r="D81" s="145"/>
      <c r="E81" s="151">
        <v>15900</v>
      </c>
      <c r="F81" s="145"/>
      <c r="G81" s="131">
        <f t="shared" si="10"/>
        <v>0</v>
      </c>
    </row>
    <row r="82" spans="2:7" ht="18" customHeight="1" x14ac:dyDescent="0.25">
      <c r="B82" s="34" t="s">
        <v>112</v>
      </c>
      <c r="C82" s="166">
        <v>18790</v>
      </c>
      <c r="D82" s="145"/>
      <c r="E82" s="136">
        <v>30000</v>
      </c>
      <c r="F82" s="145"/>
      <c r="G82" s="131">
        <f t="shared" si="10"/>
        <v>0</v>
      </c>
    </row>
    <row r="83" spans="2:7" x14ac:dyDescent="0.25">
      <c r="B83" s="28"/>
      <c r="C83" s="123"/>
      <c r="D83" s="119"/>
      <c r="E83" s="119"/>
      <c r="F83" s="152"/>
      <c r="G83" s="10"/>
    </row>
    <row r="84" spans="2:7" ht="21.95" customHeight="1" x14ac:dyDescent="0.25">
      <c r="B84" s="28"/>
      <c r="C84" s="155" t="s">
        <v>178</v>
      </c>
      <c r="D84" s="156" t="s">
        <v>176</v>
      </c>
      <c r="E84" s="157" t="s">
        <v>179</v>
      </c>
      <c r="F84" s="156" t="s">
        <v>177</v>
      </c>
      <c r="G84" s="148" t="s">
        <v>171</v>
      </c>
    </row>
    <row r="85" spans="2:7" ht="30" customHeight="1" x14ac:dyDescent="0.25">
      <c r="B85" s="34" t="s">
        <v>113</v>
      </c>
      <c r="C85" s="166">
        <v>6890</v>
      </c>
      <c r="D85" s="145"/>
      <c r="E85" s="136">
        <v>10990</v>
      </c>
      <c r="F85" s="145"/>
      <c r="G85" s="131">
        <f>(C85*D85)+(E85*F85)</f>
        <v>0</v>
      </c>
    </row>
    <row r="86" spans="2:7" ht="18" customHeight="1" x14ac:dyDescent="0.25">
      <c r="B86" s="34" t="s">
        <v>114</v>
      </c>
      <c r="C86" s="166">
        <v>6890</v>
      </c>
      <c r="D86" s="145"/>
      <c r="E86" s="136">
        <v>10990</v>
      </c>
      <c r="F86" s="145"/>
      <c r="G86" s="131">
        <f t="shared" ref="G86:G89" si="11">(C86*D86)+(E86*F86)</f>
        <v>0</v>
      </c>
    </row>
    <row r="87" spans="2:7" ht="32.25" customHeight="1" x14ac:dyDescent="0.25">
      <c r="B87" s="77" t="s">
        <v>115</v>
      </c>
      <c r="C87" s="166">
        <v>5590</v>
      </c>
      <c r="D87" s="145"/>
      <c r="E87" s="136">
        <v>8900</v>
      </c>
      <c r="F87" s="145"/>
      <c r="G87" s="131">
        <f t="shared" si="11"/>
        <v>0</v>
      </c>
    </row>
    <row r="88" spans="2:7" ht="18" customHeight="1" x14ac:dyDescent="0.25">
      <c r="B88" s="34" t="s">
        <v>116</v>
      </c>
      <c r="C88" s="166">
        <v>6890</v>
      </c>
      <c r="D88" s="145"/>
      <c r="E88" s="136">
        <v>10990</v>
      </c>
      <c r="F88" s="145"/>
      <c r="G88" s="131">
        <f t="shared" si="11"/>
        <v>0</v>
      </c>
    </row>
    <row r="89" spans="2:7" ht="18" customHeight="1" x14ac:dyDescent="0.25">
      <c r="B89" s="34" t="s">
        <v>117</v>
      </c>
      <c r="C89" s="166">
        <v>6890</v>
      </c>
      <c r="D89" s="145"/>
      <c r="E89" s="136">
        <v>10990</v>
      </c>
      <c r="F89" s="145"/>
      <c r="G89" s="131">
        <f t="shared" si="11"/>
        <v>0</v>
      </c>
    </row>
    <row r="90" spans="2:7" x14ac:dyDescent="0.25">
      <c r="B90" s="28"/>
      <c r="C90" s="28"/>
      <c r="D90" s="119"/>
      <c r="E90" s="119"/>
      <c r="F90" s="122"/>
      <c r="G90" s="10"/>
    </row>
    <row r="91" spans="2:7" ht="23.1" customHeight="1" x14ac:dyDescent="0.25">
      <c r="B91" s="125"/>
      <c r="C91" s="132" t="s">
        <v>1</v>
      </c>
      <c r="D91" s="126" t="s">
        <v>157</v>
      </c>
      <c r="E91" s="127" t="s">
        <v>2</v>
      </c>
      <c r="F91" s="126" t="s">
        <v>157</v>
      </c>
      <c r="G91" s="10"/>
    </row>
    <row r="92" spans="2:7" ht="21.95" customHeight="1" x14ac:dyDescent="0.25">
      <c r="B92" s="158" t="s">
        <v>118</v>
      </c>
      <c r="C92" s="133" t="s">
        <v>172</v>
      </c>
      <c r="D92" s="128" t="s">
        <v>149</v>
      </c>
      <c r="E92" s="129" t="s">
        <v>173</v>
      </c>
      <c r="F92" s="147" t="s">
        <v>150</v>
      </c>
      <c r="G92" s="162" t="s">
        <v>171</v>
      </c>
    </row>
    <row r="93" spans="2:7" ht="30" customHeight="1" x14ac:dyDescent="0.25">
      <c r="B93" s="34" t="s">
        <v>119</v>
      </c>
      <c r="C93" s="169">
        <v>25900</v>
      </c>
      <c r="D93" s="198"/>
      <c r="E93" s="151">
        <v>42000</v>
      </c>
      <c r="F93" s="198"/>
      <c r="G93" s="131">
        <f>(C93*D93)+(E93*F93)</f>
        <v>0</v>
      </c>
    </row>
    <row r="94" spans="2:7" ht="18.95" customHeight="1" x14ac:dyDescent="0.25">
      <c r="B94" s="60" t="s">
        <v>120</v>
      </c>
      <c r="C94" s="166">
        <v>30900</v>
      </c>
      <c r="D94" s="145"/>
      <c r="E94" s="136">
        <v>50000</v>
      </c>
      <c r="F94" s="145"/>
      <c r="G94" s="131">
        <f t="shared" ref="G94:G98" si="12">(C94*D94)+(E94*F94)</f>
        <v>0</v>
      </c>
    </row>
    <row r="95" spans="2:7" ht="33" customHeight="1" x14ac:dyDescent="0.25">
      <c r="B95" s="34" t="s">
        <v>121</v>
      </c>
      <c r="C95" s="166">
        <v>25900</v>
      </c>
      <c r="D95" s="145"/>
      <c r="E95" s="136">
        <v>42000</v>
      </c>
      <c r="F95" s="145"/>
      <c r="G95" s="131">
        <f t="shared" si="12"/>
        <v>0</v>
      </c>
    </row>
    <row r="96" spans="2:7" ht="32.1" customHeight="1" x14ac:dyDescent="0.25">
      <c r="B96" s="77" t="s">
        <v>122</v>
      </c>
      <c r="C96" s="166">
        <v>24900</v>
      </c>
      <c r="D96" s="145"/>
      <c r="E96" s="136">
        <v>39000</v>
      </c>
      <c r="F96" s="145"/>
      <c r="G96" s="131">
        <f t="shared" si="12"/>
        <v>0</v>
      </c>
    </row>
    <row r="97" spans="2:7" ht="32.25" customHeight="1" x14ac:dyDescent="0.25">
      <c r="B97" s="77" t="s">
        <v>123</v>
      </c>
      <c r="C97" s="166">
        <v>25900</v>
      </c>
      <c r="D97" s="145"/>
      <c r="E97" s="136">
        <v>42000</v>
      </c>
      <c r="F97" s="145"/>
      <c r="G97" s="131">
        <f t="shared" si="12"/>
        <v>0</v>
      </c>
    </row>
    <row r="98" spans="2:7" ht="18" customHeight="1" x14ac:dyDescent="0.25">
      <c r="B98" s="34" t="s">
        <v>124</v>
      </c>
      <c r="C98" s="166">
        <v>24900</v>
      </c>
      <c r="D98" s="145"/>
      <c r="E98" s="136">
        <v>40000</v>
      </c>
      <c r="F98" s="145"/>
      <c r="G98" s="131">
        <f t="shared" si="12"/>
        <v>0</v>
      </c>
    </row>
    <row r="99" spans="2:7" x14ac:dyDescent="0.25">
      <c r="B99" s="28"/>
      <c r="C99" s="28"/>
      <c r="D99" s="119"/>
      <c r="E99" s="119"/>
      <c r="F99" s="122"/>
      <c r="G99" s="10"/>
    </row>
    <row r="100" spans="2:7" ht="23.1" customHeight="1" x14ac:dyDescent="0.25">
      <c r="B100" s="125"/>
      <c r="C100" s="132" t="s">
        <v>1</v>
      </c>
      <c r="D100" s="126" t="s">
        <v>157</v>
      </c>
      <c r="E100" s="127" t="s">
        <v>2</v>
      </c>
      <c r="F100" s="126" t="s">
        <v>157</v>
      </c>
      <c r="G100" s="10"/>
    </row>
    <row r="101" spans="2:7" ht="23.1" customHeight="1" x14ac:dyDescent="0.25">
      <c r="B101" s="160" t="s">
        <v>125</v>
      </c>
      <c r="C101" s="133" t="s">
        <v>180</v>
      </c>
      <c r="D101" s="128" t="s">
        <v>181</v>
      </c>
      <c r="E101" s="129" t="s">
        <v>169</v>
      </c>
      <c r="F101" s="147" t="s">
        <v>147</v>
      </c>
      <c r="G101" s="161" t="s">
        <v>171</v>
      </c>
    </row>
    <row r="102" spans="2:7" ht="18" customHeight="1" x14ac:dyDescent="0.25">
      <c r="B102" s="34" t="s">
        <v>126</v>
      </c>
      <c r="C102" s="166">
        <v>2000</v>
      </c>
      <c r="D102" s="145"/>
      <c r="E102" s="136">
        <v>4000</v>
      </c>
      <c r="F102" s="145"/>
      <c r="G102" s="131">
        <f>(C102*D102)+(E102*F102)</f>
        <v>0</v>
      </c>
    </row>
    <row r="103" spans="2:7" ht="18" customHeight="1" x14ac:dyDescent="0.25">
      <c r="B103" s="34" t="s">
        <v>127</v>
      </c>
      <c r="C103" s="166">
        <v>2900</v>
      </c>
      <c r="D103" s="145"/>
      <c r="E103" s="136">
        <f>C103*2</f>
        <v>5800</v>
      </c>
      <c r="F103" s="145"/>
      <c r="G103" s="131">
        <f t="shared" ref="G103:G107" si="13">(C103*D103)+(E103*F103)</f>
        <v>0</v>
      </c>
    </row>
    <row r="104" spans="2:7" ht="18" customHeight="1" x14ac:dyDescent="0.25">
      <c r="B104" s="34" t="s">
        <v>128</v>
      </c>
      <c r="C104" s="166">
        <v>3690</v>
      </c>
      <c r="D104" s="145"/>
      <c r="E104" s="136">
        <v>5800</v>
      </c>
      <c r="F104" s="145"/>
      <c r="G104" s="131">
        <f t="shared" si="13"/>
        <v>0</v>
      </c>
    </row>
    <row r="105" spans="2:7" ht="18" customHeight="1" x14ac:dyDescent="0.25">
      <c r="B105" s="60" t="s">
        <v>129</v>
      </c>
      <c r="C105" s="166">
        <v>3690</v>
      </c>
      <c r="D105" s="145"/>
      <c r="E105" s="136">
        <v>5800</v>
      </c>
      <c r="F105" s="145"/>
      <c r="G105" s="131">
        <f t="shared" si="13"/>
        <v>0</v>
      </c>
    </row>
    <row r="106" spans="2:7" ht="18" customHeight="1" x14ac:dyDescent="0.25">
      <c r="B106" s="60" t="s">
        <v>130</v>
      </c>
      <c r="C106" s="166">
        <v>4390</v>
      </c>
      <c r="D106" s="145"/>
      <c r="E106" s="136">
        <v>7000</v>
      </c>
      <c r="F106" s="145"/>
      <c r="G106" s="131">
        <f t="shared" si="13"/>
        <v>0</v>
      </c>
    </row>
    <row r="107" spans="2:7" ht="18" customHeight="1" x14ac:dyDescent="0.25">
      <c r="B107" s="60" t="s">
        <v>131</v>
      </c>
      <c r="C107" s="166">
        <f>E107/1.6</f>
        <v>5000</v>
      </c>
      <c r="D107" s="145"/>
      <c r="E107" s="136">
        <v>8000</v>
      </c>
      <c r="F107" s="145"/>
      <c r="G107" s="131">
        <f t="shared" si="13"/>
        <v>0</v>
      </c>
    </row>
    <row r="108" spans="2:7" x14ac:dyDescent="0.25">
      <c r="B108" s="124"/>
      <c r="C108" s="124"/>
      <c r="D108" s="119"/>
      <c r="E108" s="119"/>
      <c r="F108" s="122"/>
      <c r="G108" s="10"/>
    </row>
    <row r="109" spans="2:7" ht="23.1" customHeight="1" x14ac:dyDescent="0.25">
      <c r="B109" s="170"/>
      <c r="C109" s="165" t="s">
        <v>1</v>
      </c>
      <c r="D109" s="126" t="s">
        <v>157</v>
      </c>
      <c r="E109" s="127" t="s">
        <v>2</v>
      </c>
      <c r="F109" s="126" t="s">
        <v>157</v>
      </c>
      <c r="G109" s="10"/>
    </row>
    <row r="110" spans="2:7" ht="21.95" customHeight="1" x14ac:dyDescent="0.25">
      <c r="B110" s="159" t="s">
        <v>132</v>
      </c>
      <c r="C110" s="133" t="s">
        <v>182</v>
      </c>
      <c r="D110" s="128" t="s">
        <v>184</v>
      </c>
      <c r="E110" s="129" t="s">
        <v>183</v>
      </c>
      <c r="F110" s="147" t="s">
        <v>185</v>
      </c>
      <c r="G110" s="161" t="s">
        <v>171</v>
      </c>
    </row>
    <row r="111" spans="2:7" ht="18" customHeight="1" x14ac:dyDescent="0.25">
      <c r="B111" s="34" t="s">
        <v>133</v>
      </c>
      <c r="C111" s="166">
        <v>1500</v>
      </c>
      <c r="D111" s="145"/>
      <c r="E111" s="136">
        <v>2900</v>
      </c>
      <c r="F111" s="145"/>
      <c r="G111" s="131">
        <f>(C111*D111)+(E111*F111)</f>
        <v>0</v>
      </c>
    </row>
    <row r="112" spans="2:7" ht="18" customHeight="1" x14ac:dyDescent="0.25">
      <c r="B112" s="34" t="s">
        <v>134</v>
      </c>
      <c r="C112" s="166">
        <v>1500</v>
      </c>
      <c r="D112" s="145"/>
      <c r="E112" s="136">
        <v>2900</v>
      </c>
      <c r="F112" s="145"/>
      <c r="G112" s="131">
        <f t="shared" ref="G112:G113" si="14">(C112*D112)+(E112*F112)</f>
        <v>0</v>
      </c>
    </row>
    <row r="113" spans="2:7" ht="18" customHeight="1" x14ac:dyDescent="0.25">
      <c r="B113" s="34" t="s">
        <v>135</v>
      </c>
      <c r="C113" s="166">
        <v>2000</v>
      </c>
      <c r="D113" s="145"/>
      <c r="E113" s="136">
        <v>4000</v>
      </c>
      <c r="F113" s="145"/>
      <c r="G113" s="131">
        <f t="shared" si="14"/>
        <v>0</v>
      </c>
    </row>
    <row r="114" spans="2:7" x14ac:dyDescent="0.25">
      <c r="B114" s="28"/>
      <c r="C114" s="28"/>
      <c r="D114" s="119"/>
      <c r="E114" s="119"/>
      <c r="F114" s="122"/>
      <c r="G114" s="10"/>
    </row>
    <row r="115" spans="2:7" ht="23.1" customHeight="1" x14ac:dyDescent="0.25">
      <c r="B115" s="125"/>
      <c r="C115" s="132" t="s">
        <v>1</v>
      </c>
      <c r="D115" s="126" t="s">
        <v>157</v>
      </c>
      <c r="E115" s="127" t="s">
        <v>2</v>
      </c>
      <c r="F115" s="126" t="s">
        <v>157</v>
      </c>
      <c r="G115" s="10"/>
    </row>
    <row r="116" spans="2:7" ht="21.95" customHeight="1" x14ac:dyDescent="0.25">
      <c r="B116" s="163" t="s">
        <v>186</v>
      </c>
      <c r="C116" s="133" t="s">
        <v>172</v>
      </c>
      <c r="D116" s="128" t="s">
        <v>149</v>
      </c>
      <c r="E116" s="129" t="s">
        <v>173</v>
      </c>
      <c r="F116" s="147" t="s">
        <v>150</v>
      </c>
      <c r="G116" s="148" t="s">
        <v>171</v>
      </c>
    </row>
    <row r="117" spans="2:7" ht="18" customHeight="1" x14ac:dyDescent="0.25">
      <c r="B117" s="34" t="s">
        <v>136</v>
      </c>
      <c r="C117" s="166">
        <f>600*25</f>
        <v>15000</v>
      </c>
      <c r="D117" s="145"/>
      <c r="E117" s="136">
        <v>30000</v>
      </c>
      <c r="F117" s="145"/>
      <c r="G117" s="131">
        <f>(C117*D117)+(E117*F117)</f>
        <v>0</v>
      </c>
    </row>
    <row r="118" spans="2:7" ht="18" customHeight="1" x14ac:dyDescent="0.25">
      <c r="B118" s="34" t="s">
        <v>137</v>
      </c>
      <c r="C118" s="166">
        <v>18890</v>
      </c>
      <c r="D118" s="145"/>
      <c r="E118" s="136">
        <v>30000</v>
      </c>
      <c r="F118" s="145"/>
      <c r="G118" s="131">
        <f t="shared" ref="G118:G126" si="15">(C118*D118)+(E118*F118)</f>
        <v>0</v>
      </c>
    </row>
    <row r="119" spans="2:7" ht="18" customHeight="1" x14ac:dyDescent="0.25">
      <c r="B119" s="34" t="s">
        <v>138</v>
      </c>
      <c r="C119" s="166">
        <v>18890</v>
      </c>
      <c r="D119" s="145"/>
      <c r="E119" s="136">
        <v>30000</v>
      </c>
      <c r="F119" s="145"/>
      <c r="G119" s="131">
        <f t="shared" si="15"/>
        <v>0</v>
      </c>
    </row>
    <row r="120" spans="2:7" ht="18" customHeight="1" x14ac:dyDescent="0.25">
      <c r="B120" s="34" t="s">
        <v>139</v>
      </c>
      <c r="C120" s="166">
        <v>0</v>
      </c>
      <c r="D120" s="145"/>
      <c r="E120" s="136">
        <v>22000</v>
      </c>
      <c r="F120" s="145"/>
      <c r="G120" s="131">
        <f t="shared" si="15"/>
        <v>0</v>
      </c>
    </row>
    <row r="121" spans="2:7" ht="33.75" customHeight="1" x14ac:dyDescent="0.25">
      <c r="B121" s="77" t="s">
        <v>140</v>
      </c>
      <c r="C121" s="169">
        <v>18890</v>
      </c>
      <c r="D121" s="198"/>
      <c r="E121" s="151">
        <v>30000</v>
      </c>
      <c r="F121" s="145"/>
      <c r="G121" s="131">
        <f t="shared" si="15"/>
        <v>0</v>
      </c>
    </row>
    <row r="122" spans="2:7" ht="29.25" customHeight="1" x14ac:dyDescent="0.25">
      <c r="B122" s="77" t="s">
        <v>141</v>
      </c>
      <c r="C122" s="169">
        <v>9490</v>
      </c>
      <c r="D122" s="198"/>
      <c r="E122" s="151">
        <v>15000</v>
      </c>
      <c r="F122" s="145"/>
      <c r="G122" s="131">
        <f t="shared" si="15"/>
        <v>0</v>
      </c>
    </row>
    <row r="123" spans="2:7" ht="18" customHeight="1" x14ac:dyDescent="0.25">
      <c r="B123" s="34" t="s">
        <v>142</v>
      </c>
      <c r="C123" s="166">
        <v>0</v>
      </c>
      <c r="D123" s="145"/>
      <c r="E123" s="136">
        <v>25900</v>
      </c>
      <c r="F123" s="145"/>
      <c r="G123" s="131">
        <f t="shared" si="15"/>
        <v>0</v>
      </c>
    </row>
    <row r="124" spans="2:7" ht="18" customHeight="1" x14ac:dyDescent="0.25">
      <c r="B124" s="34" t="s">
        <v>143</v>
      </c>
      <c r="C124" s="166">
        <v>49900</v>
      </c>
      <c r="D124" s="145"/>
      <c r="E124" s="136">
        <v>79000</v>
      </c>
      <c r="F124" s="145"/>
      <c r="G124" s="131">
        <f t="shared" si="15"/>
        <v>0</v>
      </c>
    </row>
    <row r="125" spans="2:7" ht="18" customHeight="1" x14ac:dyDescent="0.25">
      <c r="B125" s="34" t="s">
        <v>144</v>
      </c>
      <c r="C125" s="166">
        <v>49900</v>
      </c>
      <c r="D125" s="145"/>
      <c r="E125" s="136">
        <v>79000</v>
      </c>
      <c r="F125" s="145"/>
      <c r="G125" s="131">
        <f t="shared" si="15"/>
        <v>0</v>
      </c>
    </row>
    <row r="126" spans="2:7" ht="18" customHeight="1" x14ac:dyDescent="0.25">
      <c r="B126" s="34" t="s">
        <v>145</v>
      </c>
      <c r="C126" s="166">
        <v>13900</v>
      </c>
      <c r="D126" s="145"/>
      <c r="E126" s="136">
        <v>22000</v>
      </c>
      <c r="F126" s="145"/>
      <c r="G126" s="131">
        <f t="shared" si="15"/>
        <v>0</v>
      </c>
    </row>
    <row r="127" spans="2:7" x14ac:dyDescent="0.25">
      <c r="B127" s="28"/>
      <c r="C127" s="123"/>
      <c r="D127" s="119"/>
      <c r="E127" s="119"/>
      <c r="F127" s="122"/>
      <c r="G127" s="10"/>
    </row>
    <row r="128" spans="2:7" x14ac:dyDescent="0.25">
      <c r="B128" s="28"/>
      <c r="C128" s="155" t="s">
        <v>169</v>
      </c>
      <c r="D128" s="156" t="s">
        <v>147</v>
      </c>
      <c r="E128" s="157" t="s">
        <v>170</v>
      </c>
      <c r="F128" s="156" t="s">
        <v>148</v>
      </c>
      <c r="G128" s="148" t="s">
        <v>171</v>
      </c>
    </row>
    <row r="129" spans="2:9" x14ac:dyDescent="0.25">
      <c r="B129" s="34" t="s">
        <v>146</v>
      </c>
      <c r="C129" s="171">
        <v>6900</v>
      </c>
      <c r="D129" s="134"/>
      <c r="E129" s="164">
        <v>9900</v>
      </c>
      <c r="F129" s="134"/>
      <c r="G129" s="48">
        <f>(C129*D129)+(E129*F129)</f>
        <v>0</v>
      </c>
    </row>
    <row r="130" spans="2:9" x14ac:dyDescent="0.25">
      <c r="B130" s="28"/>
      <c r="C130" s="28"/>
      <c r="D130" s="10"/>
      <c r="E130" s="10"/>
      <c r="F130" s="10"/>
      <c r="G130" s="10"/>
    </row>
    <row r="131" spans="2:9" ht="20.100000000000001" customHeight="1" x14ac:dyDescent="0.25">
      <c r="B131" s="28"/>
      <c r="C131" s="223" t="s">
        <v>160</v>
      </c>
      <c r="D131" s="223"/>
      <c r="E131" s="224">
        <v>1</v>
      </c>
      <c r="F131" s="224"/>
      <c r="G131" s="224"/>
      <c r="H131" s="6"/>
    </row>
    <row r="132" spans="2:9" ht="20.100000000000001" customHeight="1" x14ac:dyDescent="0.25">
      <c r="B132" s="28"/>
      <c r="C132" s="225" t="s">
        <v>161</v>
      </c>
      <c r="D132" s="225"/>
      <c r="E132" s="226">
        <f>+SUM(G12:G23)*E131+SUM(G27:G31)*E131+SUM(G35:G41)*E131+SUM(G45:G54)*E131+SUM(G58:G65)*E131+SUM(G69:G73)*E131+SUM(G77:G82)*E131+SUM(G85:G89)*E131+SUM(G93:G98)*E131+SUM(G102:G107)*E131+SUM(G111:G113)*E131+SUM(G117:G126)*E131+G129</f>
        <v>0</v>
      </c>
      <c r="F132" s="226"/>
      <c r="G132" s="226"/>
      <c r="H132" s="6"/>
    </row>
    <row r="133" spans="2:9" ht="20.100000000000001" customHeight="1" x14ac:dyDescent="0.25">
      <c r="B133" s="28"/>
      <c r="C133" s="223" t="s">
        <v>162</v>
      </c>
      <c r="D133" s="223"/>
      <c r="E133" s="227"/>
      <c r="F133" s="224"/>
      <c r="G133" s="224"/>
      <c r="H133" s="6"/>
    </row>
    <row r="134" spans="2:9" ht="15.75" x14ac:dyDescent="0.25">
      <c r="B134" s="28"/>
      <c r="C134" s="21"/>
      <c r="D134" s="17"/>
      <c r="E134" s="21"/>
      <c r="F134" s="22"/>
      <c r="G134" s="24"/>
      <c r="H134" s="6"/>
    </row>
    <row r="135" spans="2:9" ht="24.95" customHeight="1" x14ac:dyDescent="0.25">
      <c r="B135" s="28"/>
      <c r="C135" s="220" t="s">
        <v>158</v>
      </c>
      <c r="D135" s="220"/>
      <c r="E135" s="221">
        <f>E132-(E132*E133)</f>
        <v>0</v>
      </c>
      <c r="F135" s="222"/>
      <c r="G135" s="222"/>
      <c r="H135" s="172" t="s">
        <v>163</v>
      </c>
    </row>
    <row r="136" spans="2:9" x14ac:dyDescent="0.25"/>
    <row r="137" spans="2:9" x14ac:dyDescent="0.25"/>
    <row r="138" spans="2:9" x14ac:dyDescent="0.25">
      <c r="D138" s="142"/>
    </row>
    <row r="139" spans="2:9" x14ac:dyDescent="0.25"/>
    <row r="140" spans="2:9" ht="15.75" x14ac:dyDescent="0.25">
      <c r="B140" s="179" t="s">
        <v>166</v>
      </c>
      <c r="C140" s="216"/>
      <c r="D140" s="217"/>
      <c r="E140" s="217"/>
      <c r="F140" s="217"/>
      <c r="G140" s="218"/>
      <c r="H140" s="173"/>
      <c r="I140" s="174"/>
    </row>
    <row r="141" spans="2:9" ht="15.75" x14ac:dyDescent="0.25">
      <c r="B141" s="179" t="s">
        <v>167</v>
      </c>
      <c r="C141" s="216"/>
      <c r="D141" s="217"/>
      <c r="E141" s="217"/>
      <c r="F141" s="217"/>
      <c r="G141" s="218"/>
      <c r="H141" s="175"/>
      <c r="I141" s="176"/>
    </row>
    <row r="142" spans="2:9" ht="15.75" x14ac:dyDescent="0.25">
      <c r="B142" s="179" t="s">
        <v>168</v>
      </c>
      <c r="C142" s="216"/>
      <c r="D142" s="217"/>
      <c r="E142" s="217"/>
      <c r="F142" s="217"/>
      <c r="G142" s="218"/>
      <c r="H142" s="177"/>
      <c r="I142" s="178"/>
    </row>
    <row r="143" spans="2:9" x14ac:dyDescent="0.25"/>
    <row r="144" spans="2:9" x14ac:dyDescent="0.25"/>
    <row r="145" x14ac:dyDescent="0.25"/>
    <row r="146" x14ac:dyDescent="0.25"/>
    <row r="147" x14ac:dyDescent="0.25"/>
    <row r="148" x14ac:dyDescent="0.25"/>
  </sheetData>
  <mergeCells count="13">
    <mergeCell ref="B8:F8"/>
    <mergeCell ref="C140:G140"/>
    <mergeCell ref="C141:G141"/>
    <mergeCell ref="C142:G142"/>
    <mergeCell ref="B9:F9"/>
    <mergeCell ref="C135:D135"/>
    <mergeCell ref="E135:G135"/>
    <mergeCell ref="C131:D131"/>
    <mergeCell ref="E131:G131"/>
    <mergeCell ref="C132:D132"/>
    <mergeCell ref="E132:G132"/>
    <mergeCell ref="C133:D133"/>
    <mergeCell ref="E133:G133"/>
  </mergeCells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66BC-5E9E-EE4A-8319-1561BBC34502}">
  <sheetPr>
    <tabColor rgb="FFFFC000"/>
  </sheetPr>
  <dimension ref="B7:L34"/>
  <sheetViews>
    <sheetView showGridLines="0" zoomScale="88" workbookViewId="0">
      <selection activeCell="B34" sqref="B34"/>
    </sheetView>
  </sheetViews>
  <sheetFormatPr baseColWidth="10" defaultRowHeight="15" x14ac:dyDescent="0.25"/>
  <sheetData>
    <row r="7" spans="3:12" ht="23.25" x14ac:dyDescent="0.35">
      <c r="C7" s="228" t="s">
        <v>187</v>
      </c>
      <c r="D7" s="228"/>
      <c r="E7" s="228"/>
      <c r="F7" s="228"/>
      <c r="G7" s="228"/>
      <c r="H7" s="228"/>
      <c r="I7" s="228"/>
      <c r="J7" s="228"/>
      <c r="K7" s="228"/>
      <c r="L7" s="228"/>
    </row>
    <row r="34" spans="2:2" x14ac:dyDescent="0.25">
      <c r="B34" s="199"/>
    </row>
  </sheetData>
  <mergeCells count="1">
    <mergeCell ref="C7:L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TAPADOS Y SÁNDWICHS</vt:lpstr>
      <vt:lpstr>COCKTAIL</vt:lpstr>
      <vt:lpstr>MANUAL USO PLANTILLA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 Packard</dc:creator>
  <cp:lastModifiedBy>Reynaldo Duran</cp:lastModifiedBy>
  <dcterms:created xsi:type="dcterms:W3CDTF">2023-03-21T13:25:59Z</dcterms:created>
  <dcterms:modified xsi:type="dcterms:W3CDTF">2023-04-11T04:45:03Z</dcterms:modified>
</cp:coreProperties>
</file>